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9170" windowHeight="11025" activeTab="9"/>
  </bookViews>
  <sheets>
    <sheet name="1" sheetId="27" r:id="rId1"/>
    <sheet name="2" sheetId="28" r:id="rId2"/>
    <sheet name="Tab.1" sheetId="29" r:id="rId3"/>
    <sheet name="3" sheetId="30" r:id="rId4"/>
    <sheet name="4" sheetId="31" r:id="rId5"/>
    <sheet name="5" sheetId="32" r:id="rId6"/>
    <sheet name="6" sheetId="33" r:id="rId7"/>
    <sheet name="7" sheetId="36" r:id="rId8"/>
    <sheet name="8" sheetId="39" r:id="rId9"/>
    <sheet name="9" sheetId="40" r:id="rId10"/>
    <sheet name="10" sheetId="41" r:id="rId11"/>
  </sheets>
  <definedNames>
    <definedName name="_xlnm.Print_Area" localSheetId="0">'1'!$A$1:$G$133</definedName>
    <definedName name="_xlnm.Print_Area" localSheetId="10">'10'!$A$1:$E$9</definedName>
    <definedName name="_xlnm.Print_Area" localSheetId="1">'2'!$A$1:$N$92</definedName>
    <definedName name="_xlnm.Print_Area" localSheetId="3">'3'!$A$1:$H$18</definedName>
    <definedName name="_xlnm.Print_Area" localSheetId="4">'4'!$A$1:$I$14</definedName>
    <definedName name="_xlnm.Print_Area" localSheetId="5">'5'!$A$1:$I$15</definedName>
    <definedName name="_xlnm.Print_Area" localSheetId="6">'6'!$A$1:$E$55</definedName>
    <definedName name="_xlnm.Print_Area" localSheetId="7">'7'!$A$1:$E$10</definedName>
    <definedName name="_xlnm.Print_Area" localSheetId="8">'8'!$A$1:$G$10</definedName>
    <definedName name="_xlnm.Print_Area" localSheetId="9">'9'!$A$1:$E$11</definedName>
    <definedName name="_xlnm.Print_Area" localSheetId="2">Tab.1!$A$1:$D$11</definedName>
  </definedNames>
  <calcPr calcId="125725"/>
</workbook>
</file>

<file path=xl/calcChain.xml><?xml version="1.0" encoding="utf-8"?>
<calcChain xmlns="http://schemas.openxmlformats.org/spreadsheetml/2006/main">
  <c r="N91" i="28"/>
  <c r="F78" i="27"/>
  <c r="E78"/>
  <c r="F94"/>
  <c r="E94"/>
  <c r="J91" i="28"/>
  <c r="J48"/>
  <c r="G8" i="39"/>
  <c r="E8" i="36"/>
  <c r="D53" i="33"/>
  <c r="G12" i="32"/>
  <c r="F12"/>
  <c r="E12"/>
  <c r="D12"/>
  <c r="C12"/>
  <c r="H15" i="30"/>
  <c r="H11"/>
  <c r="G15"/>
  <c r="G11"/>
  <c r="F15"/>
  <c r="F11"/>
  <c r="E15"/>
  <c r="E11"/>
  <c r="D15"/>
  <c r="D11"/>
  <c r="C15"/>
  <c r="C11"/>
  <c r="D8" i="29"/>
  <c r="D6"/>
  <c r="M91" i="28"/>
  <c r="L91"/>
  <c r="L88"/>
  <c r="L82"/>
  <c r="L76"/>
  <c r="L29"/>
  <c r="L25"/>
  <c r="L22"/>
  <c r="L14"/>
  <c r="L9"/>
  <c r="K91"/>
  <c r="I91"/>
  <c r="H91"/>
  <c r="G91"/>
  <c r="F91"/>
  <c r="E91"/>
  <c r="M88"/>
  <c r="H88"/>
  <c r="G88"/>
  <c r="F88"/>
  <c r="E88"/>
  <c r="D88"/>
  <c r="N82"/>
  <c r="M82"/>
  <c r="J82"/>
  <c r="H82"/>
  <c r="G82"/>
  <c r="F82"/>
  <c r="E82"/>
  <c r="D82"/>
  <c r="N76"/>
  <c r="M76"/>
  <c r="I76"/>
  <c r="G76"/>
  <c r="F76"/>
  <c r="E76"/>
  <c r="D76"/>
  <c r="I73"/>
  <c r="G73"/>
  <c r="F73"/>
  <c r="E73"/>
  <c r="D73"/>
  <c r="J71"/>
  <c r="E71"/>
  <c r="D71"/>
  <c r="I61"/>
  <c r="G61"/>
  <c r="F61"/>
  <c r="E61"/>
  <c r="D61"/>
  <c r="H58"/>
  <c r="G58"/>
  <c r="F58"/>
  <c r="E58"/>
  <c r="D58"/>
  <c r="I48"/>
  <c r="G48"/>
  <c r="F48"/>
  <c r="E48"/>
  <c r="D48"/>
  <c r="G46"/>
  <c r="E46"/>
  <c r="D46"/>
  <c r="K44"/>
  <c r="E44"/>
  <c r="D44"/>
  <c r="I39"/>
  <c r="H39"/>
  <c r="G39"/>
  <c r="F39"/>
  <c r="E39"/>
  <c r="D39"/>
  <c r="F37"/>
  <c r="E37"/>
  <c r="D37"/>
  <c r="M29"/>
  <c r="I29"/>
  <c r="G29"/>
  <c r="F29"/>
  <c r="E29"/>
  <c r="D29"/>
  <c r="M25"/>
  <c r="G25"/>
  <c r="F25"/>
  <c r="E25"/>
  <c r="D25"/>
  <c r="N22"/>
  <c r="M22"/>
  <c r="G22"/>
  <c r="F22"/>
  <c r="E22"/>
  <c r="D22"/>
  <c r="J20"/>
  <c r="E20"/>
  <c r="D20"/>
  <c r="N14"/>
  <c r="M14"/>
  <c r="I14"/>
  <c r="G14"/>
  <c r="F14"/>
  <c r="E14"/>
  <c r="D14"/>
  <c r="M9"/>
  <c r="N9"/>
  <c r="H9"/>
  <c r="G9"/>
  <c r="E9"/>
  <c r="D9"/>
  <c r="G132" i="27"/>
  <c r="F16"/>
  <c r="E16"/>
  <c r="F130"/>
  <c r="F129" s="1"/>
  <c r="E130"/>
  <c r="E129" s="1"/>
  <c r="F125"/>
  <c r="F124" s="1"/>
  <c r="E125"/>
  <c r="E124" s="1"/>
  <c r="F122"/>
  <c r="F121" s="1"/>
  <c r="E122"/>
  <c r="E121" s="1"/>
  <c r="F118"/>
  <c r="F117" s="1"/>
  <c r="E118"/>
  <c r="E117" s="1"/>
  <c r="F115"/>
  <c r="E115"/>
  <c r="F111"/>
  <c r="E111"/>
  <c r="F108"/>
  <c r="E108"/>
  <c r="F106"/>
  <c r="E106"/>
  <c r="F104"/>
  <c r="E104"/>
  <c r="F101"/>
  <c r="E101"/>
  <c r="F98"/>
  <c r="F97" s="1"/>
  <c r="E98"/>
  <c r="E97" s="1"/>
  <c r="G72"/>
  <c r="G67" s="1"/>
  <c r="E72"/>
  <c r="F91"/>
  <c r="E91"/>
  <c r="F89"/>
  <c r="E89"/>
  <c r="F86"/>
  <c r="E86"/>
  <c r="F82"/>
  <c r="E82"/>
  <c r="F79"/>
  <c r="E79"/>
  <c r="F76"/>
  <c r="E76"/>
  <c r="F72"/>
  <c r="F70"/>
  <c r="E70"/>
  <c r="F68"/>
  <c r="F67" s="1"/>
  <c r="E68"/>
  <c r="E67" s="1"/>
  <c r="F48"/>
  <c r="E48"/>
  <c r="F64"/>
  <c r="E64"/>
  <c r="F59"/>
  <c r="E59"/>
  <c r="F43"/>
  <c r="E43"/>
  <c r="F41"/>
  <c r="E41"/>
  <c r="F38"/>
  <c r="F37" s="1"/>
  <c r="E38"/>
  <c r="E37" s="1"/>
  <c r="F35"/>
  <c r="E35"/>
  <c r="F30"/>
  <c r="F29" s="1"/>
  <c r="E30"/>
  <c r="E29" s="1"/>
  <c r="G19"/>
  <c r="G18" s="1"/>
  <c r="F19"/>
  <c r="F18" s="1"/>
  <c r="E19"/>
  <c r="E18" s="1"/>
  <c r="F14"/>
  <c r="F13" s="1"/>
  <c r="E14"/>
  <c r="E13" s="1"/>
  <c r="E11"/>
  <c r="F11"/>
  <c r="G8"/>
  <c r="G7" s="1"/>
  <c r="F8"/>
  <c r="F7" s="1"/>
  <c r="E8"/>
  <c r="E7" s="1"/>
  <c r="D91" i="28" l="1"/>
  <c r="E40" i="27"/>
  <c r="E132" s="1"/>
  <c r="F40"/>
  <c r="F132" s="1"/>
</calcChain>
</file>

<file path=xl/sharedStrings.xml><?xml version="1.0" encoding="utf-8"?>
<sst xmlns="http://schemas.openxmlformats.org/spreadsheetml/2006/main" count="518" uniqueCount="295">
  <si>
    <t>w złotych</t>
  </si>
  <si>
    <t>Dział</t>
  </si>
  <si>
    <t>Rozdział*</t>
  </si>
  <si>
    <t>§</t>
  </si>
  <si>
    <t>Źródła dochodów</t>
  </si>
  <si>
    <t>z tego:</t>
  </si>
  <si>
    <t>Dochody
bieżące</t>
  </si>
  <si>
    <t>Dochody
majątkowe</t>
  </si>
  <si>
    <t>Ogółem:</t>
  </si>
  <si>
    <t>Rozdział</t>
  </si>
  <si>
    <t>Nazwa</t>
  </si>
  <si>
    <t>Wydatki bieżące</t>
  </si>
  <si>
    <t>w tym:</t>
  </si>
  <si>
    <t>Wydatki majątkowe</t>
  </si>
  <si>
    <t>Wydatki na obsługę długu</t>
  </si>
  <si>
    <t>Lp.</t>
  </si>
  <si>
    <t>Treść</t>
  </si>
  <si>
    <t>Klasyfikacja
§</t>
  </si>
  <si>
    <t>Przychody ogółem:</t>
  </si>
  <si>
    <t>1.</t>
  </si>
  <si>
    <t>2.</t>
  </si>
  <si>
    <t>3.</t>
  </si>
  <si>
    <t>Pożyczki na finansowanie zadań realizowanych
z udziałem środków pochodzących z budżetu UE</t>
  </si>
  <si>
    <t>§ 903</t>
  </si>
  <si>
    <t>Rozchody ogółem:</t>
  </si>
  <si>
    <t>Spłaty kredytów</t>
  </si>
  <si>
    <t>§ 992</t>
  </si>
  <si>
    <t>Spłaty pożyczek</t>
  </si>
  <si>
    <t>Spłaty pożyczek otrzymanych na finansowanie zadań realizowanych z udziałem środków pochodzących z budżetu UE</t>
  </si>
  <si>
    <t>§ 963</t>
  </si>
  <si>
    <t>Nazwa instytucji</t>
  </si>
  <si>
    <t>Kwota dotacji</t>
  </si>
  <si>
    <r>
      <t xml:space="preserve">Nazwa zadania
</t>
    </r>
    <r>
      <rPr>
        <i/>
        <sz val="10"/>
        <rFont val="Arial CE"/>
        <charset val="238"/>
      </rPr>
      <t>(przeznaczenie dotacji)</t>
    </r>
  </si>
  <si>
    <t>Jednostka samorządu terytorialnego</t>
  </si>
  <si>
    <t>Nazwa zadania</t>
  </si>
  <si>
    <t>Dotacje
ogółem</t>
  </si>
  <si>
    <t>Wynagrodzenia i składki od nich naliczane</t>
  </si>
  <si>
    <t>Wydatki jednostek budżetowych</t>
  </si>
  <si>
    <t>Dotacje na zadania bieżące</t>
  </si>
  <si>
    <t>Wydatki związane z realizacją zadań statutowych</t>
  </si>
  <si>
    <t>Jednostka pomocnicza</t>
  </si>
  <si>
    <t>Świadczenia na rzecz osób fizycznych</t>
  </si>
  <si>
    <t>Wydatki
ogółem
(6+12)</t>
  </si>
  <si>
    <t>na programy finansowane z udziałem środków, o których mowa w art. 5 ust. 1 pkt 2 i 3, w części związanej z realizacją zadań jednostki samorządu terytorialnego</t>
  </si>
  <si>
    <t>Inwestycje i zakupy inwestycyjne</t>
  </si>
  <si>
    <t>Plan
na 2012 r.</t>
  </si>
  <si>
    <t>Kwota
2012 r.</t>
  </si>
  <si>
    <t>Dochody
budżetu Gminy Mieszkowice
w 2012 r.</t>
  </si>
  <si>
    <t>Załącznik Nr 1
do Uchwały Nr .................
Rady Miejskiej w Mieszkowicach
z dnia …………………………..</t>
  </si>
  <si>
    <t>O10</t>
  </si>
  <si>
    <t>Rolnictwo i łowiectwo</t>
  </si>
  <si>
    <t>O1010</t>
  </si>
  <si>
    <t>O970</t>
  </si>
  <si>
    <t>Wpływy z różnych dochodów</t>
  </si>
  <si>
    <t>O1041</t>
  </si>
  <si>
    <t>Program Rozwoju Obszarów Wiejskich 2007-2013</t>
  </si>
  <si>
    <t>O1095</t>
  </si>
  <si>
    <t>Pozostała działalność</t>
  </si>
  <si>
    <t>O750</t>
  </si>
  <si>
    <t>Transport i łączność</t>
  </si>
  <si>
    <t>Drogi publiczne powiatowe</t>
  </si>
  <si>
    <t>Dotacje celowe otrzymane z powiatu na zadania bieżące realizowane na podstawie porozumień (umów) między jednostkami samorządu terytorialnego</t>
  </si>
  <si>
    <t>Przejścia graniczne</t>
  </si>
  <si>
    <t>O830</t>
  </si>
  <si>
    <t>Wpływy z usług</t>
  </si>
  <si>
    <t>Gospodarka mieszkaniowa</t>
  </si>
  <si>
    <t>Gospodarka gruntami i nieruchomościami</t>
  </si>
  <si>
    <t>O470</t>
  </si>
  <si>
    <t>Wpływy z opłat za zarząd,użytkowanie i użytkowanie wieczyste nieruchomości</t>
  </si>
  <si>
    <t>Dochody z najmu i dzierżawy składników majątkowych Skarbu Państwa, jednostek samorządu terytorialnego lub innych jednostek zaliczanych do sektora finansów publicznych oraz innych umów o podobnym charakterze</t>
  </si>
  <si>
    <t>O760</t>
  </si>
  <si>
    <t>Wpływy z tytułu przekształcenia prawa użytkowania wieczystego przysługujacego osobom fizycznym w prawo własności</t>
  </si>
  <si>
    <t>O770</t>
  </si>
  <si>
    <t xml:space="preserve">Wpłaty z tytułu odpłatnego nabycia prawa własności oraz prawa użytkowania wieczystego nieruchomości </t>
  </si>
  <si>
    <t>O920</t>
  </si>
  <si>
    <t>Pozostałe odsetki</t>
  </si>
  <si>
    <t>Działalność usługowa</t>
  </si>
  <si>
    <t>Cmentarze</t>
  </si>
  <si>
    <t>Dotacje celowe otrzymane z budżetu państwa na zadania bieżące realizowane przez gminę na podstawie porozumień z organami administracji rządowej</t>
  </si>
  <si>
    <t>Administracja publiczna</t>
  </si>
  <si>
    <t>Urzędy wojewódzkie</t>
  </si>
  <si>
    <t>Dotacje celowe otrzymane z budżetu państwa na realizację zadań bieżących z zakresu administracji rządowej oraz innych zadań zleconych gminie ( związkom gmin) ustawami</t>
  </si>
  <si>
    <t>Dochody jednostek samorządu terytorialnego związane z realizacją zadań z zakresu administracji rządowej oraz innych zadań zleconych ustawami</t>
  </si>
  <si>
    <t>Starostwa powiatowe</t>
  </si>
  <si>
    <t>Dotacje celowe otrzymane z powiatu na zadania bieżące realizowane na podstawie porozumień(umów) między jednostkami samorządu terytorialnego</t>
  </si>
  <si>
    <t>Urzędy gmin ( miast i miast na prawach powiatu)</t>
  </si>
  <si>
    <t>Urzędy naczelnych organów władzy państwowej, kontroli i ochrony prawa oraz sądownictwa</t>
  </si>
  <si>
    <t xml:space="preserve">Urzędy naczelnych organów władzy państwowej, kontroli i ochrony prawa </t>
  </si>
  <si>
    <t>Dochody od osób prawnych, od osób fizycznych i od innych jednostek nieposiadających osobowości prawnej oraz wydatki związane z ich poborem</t>
  </si>
  <si>
    <t>Wpływy z podatku dochodowego od osób fizycznych</t>
  </si>
  <si>
    <t>O350</t>
  </si>
  <si>
    <t>Podatek od działalności gospodarczej osób fizycznych , opłacany                                                                                                             w formie karty podatkowej</t>
  </si>
  <si>
    <t>Wpływy z podatku rolnego, podatku leśnego, podatku od czynności cywilnoprawnych ,podatków i opłat lokalnych od osób prawnych                                                                                                                                                  i innych jednostek organizacyjnych</t>
  </si>
  <si>
    <t>O310</t>
  </si>
  <si>
    <t>Podatek od nieruchomości</t>
  </si>
  <si>
    <t>O320</t>
  </si>
  <si>
    <t>Podatek rolny</t>
  </si>
  <si>
    <t>O330</t>
  </si>
  <si>
    <t>Podatek leśny</t>
  </si>
  <si>
    <t>O340</t>
  </si>
  <si>
    <t xml:space="preserve">Podatek od środków transportowych </t>
  </si>
  <si>
    <t>O500</t>
  </si>
  <si>
    <t>Podatek od czynności cywilnoprawnych</t>
  </si>
  <si>
    <t>O360</t>
  </si>
  <si>
    <t>Podatek od spadków i darowizn</t>
  </si>
  <si>
    <t>O370</t>
  </si>
  <si>
    <t>Opłata od posiadania psów</t>
  </si>
  <si>
    <t>O430</t>
  </si>
  <si>
    <t>Wpływy z opłaty targowej</t>
  </si>
  <si>
    <t>Wpływy z innych opłat stanowiących dochody jednostek samorządu terytorialnego na podstawie ustaw</t>
  </si>
  <si>
    <t>O410</t>
  </si>
  <si>
    <t>Wpływy z opłaty skarbowej</t>
  </si>
  <si>
    <t>O460</t>
  </si>
  <si>
    <t>Wpływy z opłaty eksploatacyjnej</t>
  </si>
  <si>
    <t>O480</t>
  </si>
  <si>
    <t>Wpływy z opłat za zezwolenia na sprzedaż alkoholu</t>
  </si>
  <si>
    <t>O490</t>
  </si>
  <si>
    <t>Wpływy z innych lokalnych opłat pobieranych przez jednostki samorządu terytorialnego na podstawie odrębnych ustaw</t>
  </si>
  <si>
    <t>Udziały gmin w podatkach stanowiących dochód budżetu państwa</t>
  </si>
  <si>
    <t>OO10</t>
  </si>
  <si>
    <t>Podatek dochodowy od osób fizycznych</t>
  </si>
  <si>
    <t>OO20</t>
  </si>
  <si>
    <t>Podatek dochodowy od osób prawnych</t>
  </si>
  <si>
    <t>O910</t>
  </si>
  <si>
    <t>Różne rozliczenia</t>
  </si>
  <si>
    <t>Część oświatowa subwencji ogólnej dla jednostek samorządu terytorialnego</t>
  </si>
  <si>
    <t>Subwencje ogólne z budżetu państwa</t>
  </si>
  <si>
    <t>Część wyrównawcza subwencji ogólnej dla gmin</t>
  </si>
  <si>
    <t>Różne rozliczenia finansowe</t>
  </si>
  <si>
    <t>Część równoważąca subwencji ogólnej dla gmin</t>
  </si>
  <si>
    <t>Oświata i wychowanie</t>
  </si>
  <si>
    <t>Szkoły podstawowe</t>
  </si>
  <si>
    <t>Przedszkola</t>
  </si>
  <si>
    <t>Gimnazja</t>
  </si>
  <si>
    <t>Zespoły obsługi ekonomiczno-administracyjnej szkół</t>
  </si>
  <si>
    <t>O690</t>
  </si>
  <si>
    <t>Wpływy z różnych opłat</t>
  </si>
  <si>
    <t>Stołówki szkolne i przedszkolne</t>
  </si>
  <si>
    <t>Pomoc społeczna</t>
  </si>
  <si>
    <t xml:space="preserve">Świadczenia rodzinne, świadczenia z funduszu alimentacyjnego oraz składki na ubezpieczenia emerytalne i rentowe                                                                z ubezpieczenia społecznego </t>
  </si>
  <si>
    <t>Składki na ubezpieczenie zdrowotne opłacane za osoby pobierające niektóre świadczenia z pomocy społecznej, niektóre świadczenia rodzinne oraz za osoby uczestniczące w zajęciach                                                     w centrum integracji społecznej.</t>
  </si>
  <si>
    <t>Dotacje celowe otrzymane z budżetu państwa na realizację zadań bieżących z zakresu administracji rządowej oraz innych zadań zleconych gminie (związkom gmin) ustawami</t>
  </si>
  <si>
    <t>Dotacje celowe otrzymane z budżetu państwa na realizację  własnych zadań bieżących gmin ( związków  gmin)</t>
  </si>
  <si>
    <t>Zasiłki i pomoc w naturze oraz składki na ubezpieczenia emerytalne i rentowe</t>
  </si>
  <si>
    <t>Zasiłki stałe</t>
  </si>
  <si>
    <t>Ośrodki pomocy społecznej</t>
  </si>
  <si>
    <t>Usługi opiekuńcze i specjalistyczne uslugi opiekuńcze</t>
  </si>
  <si>
    <t>Pozostałe zadania w zakresie polityki społecznej</t>
  </si>
  <si>
    <t>Gospodarka komunalna i ochrona środowiska</t>
  </si>
  <si>
    <t>Wpływy i wydatki związane z gromadzeniem środków z opłat i kar za korzystanie ze środowiska</t>
  </si>
  <si>
    <t>Kultura i ochrona dziedzictwa narodowego</t>
  </si>
  <si>
    <t>Ochrona zabytków i opieka nad zabytkami</t>
  </si>
  <si>
    <t>Kultura fizyczna</t>
  </si>
  <si>
    <t>Obiekty sportowe</t>
  </si>
  <si>
    <t>Wydatki na programy finansowane z udziałem środków pochodzących z budżetu Unii Europejskiej oraz niepodlegających zwrotowi środków z pomocy udzielanej przez państwa członkowskie Europejskiego Porozumienia o Wolnym Handlu (EFTA) oraz inych środków pochodzących ze źródeł zagranicznych niepodlegających zwrotowi,w części związanej z realizacją zadań Gminy</t>
  </si>
  <si>
    <t>O1008</t>
  </si>
  <si>
    <t>Melioracje wodne</t>
  </si>
  <si>
    <t>Infrastruktura wodociągowa                                                 i sanitacyjna wsi</t>
  </si>
  <si>
    <t>O1030</t>
  </si>
  <si>
    <t>Izby rolnicze</t>
  </si>
  <si>
    <t>Drogi publiczne gminne</t>
  </si>
  <si>
    <t>Gospodarka gruntami                                               i nieruchomościami</t>
  </si>
  <si>
    <t>Plany zagospodarowania przestrzennego</t>
  </si>
  <si>
    <t>Rady gmin</t>
  </si>
  <si>
    <t>Kwalifikacja wojskowa</t>
  </si>
  <si>
    <t>Promocja jednostek samorządu terytorialnego</t>
  </si>
  <si>
    <t>Urzędy naczelnych organów władzy państwowej, kontroli                                         i ochrony prawa oraz sądownictwa</t>
  </si>
  <si>
    <t>Bezpieczeństwo publiczne                              i ochrona przeciwpożarowa</t>
  </si>
  <si>
    <t>Ochotnicze straże pożarne</t>
  </si>
  <si>
    <t>Obrona cywilna</t>
  </si>
  <si>
    <t>Obsługa długu publicznego</t>
  </si>
  <si>
    <t>Obsługa papierów wartościowych, kredytów                                                                                                                                                          i pożyczek jednostek samorządu terytorialnego</t>
  </si>
  <si>
    <t>Rezerwy ogólne i celowe</t>
  </si>
  <si>
    <t>Oddziały przedszkolne                                                                                                                                         w szkołach podstawowych</t>
  </si>
  <si>
    <t>Gimnazjum</t>
  </si>
  <si>
    <t>Dowożenie uczniów</t>
  </si>
  <si>
    <t>Dokształcanie i doskonalenie nauczycieli</t>
  </si>
  <si>
    <t>Ochrona zdrowia</t>
  </si>
  <si>
    <t>Zwalczanie narkomanii</t>
  </si>
  <si>
    <t xml:space="preserve">Przeciwdziałanie alkoholizmowi </t>
  </si>
  <si>
    <t>Domy pomocy społecznej</t>
  </si>
  <si>
    <t xml:space="preserve">Świadczenia rodzinne, świadczenia z funduszu alimentacyjnego oraz składki na ubezpieczenia emerytalne                                i rentowe z ubezpieczenia społecznego </t>
  </si>
  <si>
    <t>Zasiłki i  pomoc w naturze oraz składki na ubezpieczenia emerytalne i rentowe</t>
  </si>
  <si>
    <t>Dodatki mieszkaniowe</t>
  </si>
  <si>
    <t>Usługi opiekuńcze                                                 i specjalistyczne usługi opiekuńcze</t>
  </si>
  <si>
    <t>Edukacyjna opieka wychowawcza</t>
  </si>
  <si>
    <t>Świetlice szkolne</t>
  </si>
  <si>
    <t>Oczyszczanie miast i wsi</t>
  </si>
  <si>
    <t>Oświetlenie ulic, placów i dróg</t>
  </si>
  <si>
    <t>Biblioteki</t>
  </si>
  <si>
    <t xml:space="preserve">Kultura fizyczna </t>
  </si>
  <si>
    <t xml:space="preserve">Zadania w zakresie kultury fizycznej </t>
  </si>
  <si>
    <t>Dotacje celowe w ramach programów finansowanych z udziałem środków europejskich oraz środków , o których mowa w art. 5 ust.1 pkt. 3 oraz ust. 3 pkt 5 i 6 ustawy lub płatności w ramach budżetu środków europejskich</t>
  </si>
  <si>
    <t>Dotacje celowe w ramach programów finansowanych z udziałem środków europejskich oraz środków , o których mowa w art. 5 ust.1 pkt. 3 oraz ust. 3 pkt 5 i 6 ustawy, lub płatności w ramach budżetu środków europejskich</t>
  </si>
  <si>
    <t>Dochody z najmu i dzierżawy składników majątkowych Skarbu Państwa, jednostek samorządu terytorialnego lub innych jednostek zaliczanych do sektora finansów publicznych oraz innych umów  o podobnym charakterze</t>
  </si>
  <si>
    <t>Dotacje celowe otrzymane z budżetu państwa na realizację zadań bieżących z zakresu administracji rządowej oraz innych zadań zleconych gminie                            ( związkom gmin) ustawami</t>
  </si>
  <si>
    <t>Wpływy z podatku rolnego, podatku leśnego , podatku od spadków i darowizn, podatku od czynności cywilnoprawnych  oraz  podatków i opłat lokalnych od osób fizycznych</t>
  </si>
  <si>
    <t>Dotacje celowe otrzymane z budżetu państwa na realizację  własnych zadań bieżących gmin                                   ( związków  gmin)</t>
  </si>
  <si>
    <t>Dotacje celowe otrzymane z budżetu państwa na realizację  inwestycji i zakupów inwestycyjnych własnych gmin ( związków  gmin)</t>
  </si>
  <si>
    <t>Domy i ośrodki kultury, świetlice i kluby</t>
  </si>
  <si>
    <t>Dotacje celowe w ramach programów finansowanych z udziałem środków europejskich oraz środków , o których mowa w art.. 5 ust.1 pkt. 3 oraz ust. 3 pkt 5 i 6 ustawy lub płatności w ramach budżetu środków europejskich</t>
  </si>
  <si>
    <t>Zadania w zakresie kultury fizycznej</t>
  </si>
  <si>
    <t>Załącznik Nr 2
do Uchwały Nr .................
Rady Miejskiej w Mieszkowicach
z dnia………………………..</t>
  </si>
  <si>
    <t>Wydatki
budżetu Gminy Mieszkowice
w 2012 r.</t>
  </si>
  <si>
    <t xml:space="preserve">Urzędy naczelnych organów władzy państwowej, kontroli  i ochrony prawa </t>
  </si>
  <si>
    <t>Urzędy gmin ( miast i miast  na prawach powiatu)</t>
  </si>
  <si>
    <t>Drogi publiczne wojewódzkie</t>
  </si>
  <si>
    <t>Turystyka</t>
  </si>
  <si>
    <t>Straż graniczna</t>
  </si>
  <si>
    <t>Składki na ubezpieczenia zdrowotne opłacane za osoby pobierające niektóre świadczenia z pomocy społecznej, niektóre świadczenia rodzinne oraz za osoby uczestniczące w zajęciach w centrum integracji społecznej</t>
  </si>
  <si>
    <t>Gospodarka ściekowa i ochrona wód</t>
  </si>
  <si>
    <t>Pozostałe zadania w zakresie kultury</t>
  </si>
  <si>
    <t>Przychody i rozchody
budżetu Gminy Mieszkowice
w 2012 r.</t>
  </si>
  <si>
    <t>Dochody i wydatki
budżetu Gminy Mieszkowice
związane z realizacją zadań z zakresu administracji rządowej i innych zadań zleconych odrębnymi ustawami
w 2012 r.</t>
  </si>
  <si>
    <t>Wynagrodzenia            i składki od nich naliczane</t>
  </si>
  <si>
    <t>Załącznik nr 3               do Uchwały Nr…. Rady Miejskiej                  w Mieszkowicach           z dnia…..</t>
  </si>
  <si>
    <t>Tabela  Nr 1
do Uchwały Nr ……..
Rady Miejskiej
w Mieszkowicach                          z dnia ……….</t>
  </si>
  <si>
    <t>Dochody i wydatki
budżetu Gminy Mieszkowice
związane z realizacją zadań z zakresu administracji rządowej wykonywanych na podstawie porozumień z organami administracji rządowej w 2012 r.</t>
  </si>
  <si>
    <t>Dochody i wydatki
budżetu Gminy Mieszkowice
związane z realizacją zadań wykonywanych na podstawie porozumień (umów) między jednostkami samorządu terytorialnego w 2012 r.</t>
  </si>
  <si>
    <t>Załącznik Nr 5
do Uchwały Nr .................
Rady Miejskiej
w Mieszkowicach              z dnia …………....</t>
  </si>
  <si>
    <t>Sołectwo Zielin</t>
  </si>
  <si>
    <t>Sołectwo Błeszyn</t>
  </si>
  <si>
    <t>Sołectwo Troszyn</t>
  </si>
  <si>
    <t>Sołectwo Kurzycko</t>
  </si>
  <si>
    <t>Sołectwo Czelin</t>
  </si>
  <si>
    <t>Sołectwo Goszków</t>
  </si>
  <si>
    <t>Sołectwo Kłosów</t>
  </si>
  <si>
    <t>Utrzymanie terenów zielonych.</t>
  </si>
  <si>
    <t>Sołectwo Plany</t>
  </si>
  <si>
    <t>Sołectwo Stary Błeszyn</t>
  </si>
  <si>
    <t>Sołectwo Stare Łysogórki</t>
  </si>
  <si>
    <t>Zakup kosiarki.</t>
  </si>
  <si>
    <t>Sołectwo Wierzchlas</t>
  </si>
  <si>
    <t>Miejsko-Gminny Ośrodek Kultury w Mieszkowicach</t>
  </si>
  <si>
    <t>Miejsko-Gminna Biblioteka Publiczna w Mieszkowicach</t>
  </si>
  <si>
    <t>Powiat gryfiński</t>
  </si>
  <si>
    <t>Budowa chodnika w m. Zielin w ciągu drogi wojewódzkiej.</t>
  </si>
  <si>
    <t>Województwo zachodniopomorskie</t>
  </si>
  <si>
    <t>Załącznik Nr 6
do Uchwały Nr .................
Rady Miejskiej w Mieszkowicach
z dnia ...................................</t>
  </si>
  <si>
    <t>Wydatki jednostek pomocniczych
w ramach budżetu  Gminy Mieszkowice
w 2012 r.</t>
  </si>
  <si>
    <t>Plan wydatków
ogółem w ramach funduszu sołeckiego
na 2012 r.</t>
  </si>
  <si>
    <t>Zadanie</t>
  </si>
  <si>
    <t>Remont drogi od ul. Żymierskiego                    do szkoły.</t>
  </si>
  <si>
    <t>Zakup pojemników na piasek i sól.</t>
  </si>
  <si>
    <t xml:space="preserve">Sołectwo St.Łysogórki                            </t>
  </si>
  <si>
    <t>Zakup pługa do odśnieżania dróg gminnych.</t>
  </si>
  <si>
    <t>Zakup materiałów- remont przystanku.</t>
  </si>
  <si>
    <t>Zakup sadzonek i materiałów- utrzymanie terenów wokół jeziora.</t>
  </si>
  <si>
    <t>Wykonanie zadaszenia na cmentarzu komunalnym.</t>
  </si>
  <si>
    <t>Zakup środków czystości-toalety publiczne.</t>
  </si>
  <si>
    <t>Zakup materiałów-wykonanie wiaty.</t>
  </si>
  <si>
    <t>Malowanie, naprawa-ekocenrum.</t>
  </si>
  <si>
    <t>Utwardzenie nawierzchni przy świetlicy wiejskiej.</t>
  </si>
  <si>
    <t>Zakup materiałów - malowanie świetlicy.</t>
  </si>
  <si>
    <t>Zakup wyposażenia świetlicy.</t>
  </si>
  <si>
    <t>Zakup piaskownic dla dzieci.</t>
  </si>
  <si>
    <t>Zakup ławo-stołów.</t>
  </si>
  <si>
    <t>Zakup namiotu-organizacja imprez kulturalnych.</t>
  </si>
  <si>
    <t>Zakup piaskownic i inych elementów wyposażenia placu zabaw dla dzieci.</t>
  </si>
  <si>
    <t>Ogrodzenie placu zabaw dla dzieci.</t>
  </si>
  <si>
    <t>Wykonanie zadaszenia sceny w parku.</t>
  </si>
  <si>
    <t>Organizacja imprez kulturalnych.</t>
  </si>
  <si>
    <t>Zakup siatki-ogrodzenie boiska sportowego.</t>
  </si>
  <si>
    <t>Budowa boiska do siatkówki.</t>
  </si>
  <si>
    <t>Załącznik Nr 7
do Uchwały Nr .................
Rady Miejskiej                                          w Mieszkowicach
z dnia…………..</t>
  </si>
  <si>
    <t>Dotacje podmiotowe dla jednostek sektora finansów publicznych
udzielone z budżetu Gminy Mieszkowice
w 2012 r.</t>
  </si>
  <si>
    <t>Załącznik Nr 8
do Uchwały Nr .................
Rady Miejskiej                                           w Mieszkowicach
z dnia …………………….</t>
  </si>
  <si>
    <t>Dotacje celowe
udzielone z budżetu Gminy Mieszkowice
na pomoc finansową innym jednostkom samorządu terytorialnego w 2012 r.</t>
  </si>
  <si>
    <t>Upowszechnianie sportu .</t>
  </si>
  <si>
    <t>Dotacje celowe
udzielone z budżetu Gminy Mieszkowice
na zadania własne gminy realizowane przez podmioty 
nienależące do sektora finansów publicznych w 2012 r.</t>
  </si>
  <si>
    <t>Załącznik Nr 9
do Uchwały Nr .................
Rady Miejskiej                                  w Mieszkowicach
z dnia…………….</t>
  </si>
  <si>
    <t>Dotacje celowe otrzymane z budżetu państwa na realizację  własnych zadań bieżących gmin                               ( związków  gmin)</t>
  </si>
  <si>
    <t>Modernizacja drogi w Czelinie.</t>
  </si>
  <si>
    <t>Upowszechnianie i kultywowanie dziedzictwa kulturowego na wsiach.</t>
  </si>
  <si>
    <t>Wspomaganie działalności służącej propagowaniu trzeźwości i rozwiązywaniu problemów alkoholowych.</t>
  </si>
  <si>
    <t>Wpłata na fundusz celowy - Straż Graniczna</t>
  </si>
  <si>
    <t>Zakup wiaty przystankowej.</t>
  </si>
  <si>
    <t>OGÓŁEM</t>
  </si>
  <si>
    <t>Zakup nagród- organizacja imprez kulturalnych.</t>
  </si>
  <si>
    <t>Załącznik Nr 10
do Uchwały Nr .................
Rady Miejskiej                             w Mieszkowicach
z dnia..................................</t>
  </si>
  <si>
    <t>Dotacje celowe otrzymane z budżetu państwa na realizację zadań bieżących z zakresu administracji rządowej oraz innych zadań zleconych gminie                             ( związkom gmin) ustawami</t>
  </si>
  <si>
    <t>Dotacje celowe otrzymane z budżetu państwa na realizację zadań bieżących z zakresu administracji rządowej oraz innych zadań zleconych gminie                                   ( związkom gmin) ustawami</t>
  </si>
  <si>
    <t>Odsetki od nieterminowych wpłat z tytułu podatków                        i opłat</t>
  </si>
  <si>
    <t>Opracowania geodezyjne                                     i kartograficzne</t>
  </si>
  <si>
    <t>Domy i ośrodki kultury, świetlice                    i kluby</t>
  </si>
  <si>
    <t>Utrzymanie zieleni w miastach                             i gminach</t>
  </si>
  <si>
    <t>Załącznik Nr 4
do Uchwały                     Nr .................
Rady Miejskiej
w Mieszkowicach          z dnia...................</t>
  </si>
  <si>
    <t>Remont dróg gminnych.</t>
  </si>
  <si>
    <t>Remonty dróg gminnych w sołectwie.</t>
  </si>
  <si>
    <t>Utrzymanie, pielęgnacja zieleni.</t>
  </si>
  <si>
    <t>Utrzymanie, pielęnacja zieleni.</t>
  </si>
  <si>
    <t>Utwardzenie nawierzchni wokół wiaty.</t>
  </si>
  <si>
    <t>Zakup materiałów- budowa wiaty przy świetlicy wiejskiej.</t>
  </si>
  <si>
    <t>Cel/Jednostka</t>
  </si>
  <si>
    <t>Wpłaty na fundusz celowy
udzielone z budżetu Gminy Mieszkowice na zadania realizowane przez podmioty należące do sektora finansów publicznych w 2012 r.</t>
  </si>
</sst>
</file>

<file path=xl/styles.xml><?xml version="1.0" encoding="utf-8"?>
<styleSheet xmlns="http://schemas.openxmlformats.org/spreadsheetml/2006/main">
  <numFmts count="2">
    <numFmt numFmtId="43" formatCode="_-* #,##0.00\ _z_ł_-;\-* #,##0.00\ _z_ł_-;_-* &quot;-&quot;??\ _z_ł_-;_-@_-"/>
    <numFmt numFmtId="164" formatCode="#,##0_ ;\-#,##0\ "/>
  </numFmts>
  <fonts count="28">
    <font>
      <sz val="10"/>
      <name val="Arial CE"/>
      <charset val="238"/>
    </font>
    <font>
      <sz val="8"/>
      <name val="Arial CE"/>
      <charset val="238"/>
    </font>
    <font>
      <b/>
      <sz val="12"/>
      <name val="Arial CE"/>
      <family val="2"/>
      <charset val="238"/>
    </font>
    <font>
      <i/>
      <u/>
      <sz val="8"/>
      <name val="Arial CE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i/>
      <sz val="8"/>
      <name val="Arial"/>
      <family val="2"/>
      <charset val="238"/>
    </font>
    <font>
      <b/>
      <sz val="10"/>
      <name val="Arial CE"/>
      <charset val="238"/>
    </font>
    <font>
      <sz val="8"/>
      <name val="Arial CE"/>
      <family val="2"/>
      <charset val="238"/>
    </font>
    <font>
      <sz val="12"/>
      <name val="Arial CE"/>
      <family val="2"/>
      <charset val="238"/>
    </font>
    <font>
      <b/>
      <sz val="10"/>
      <name val="Arial CE"/>
      <family val="2"/>
      <charset val="238"/>
    </font>
    <font>
      <sz val="5"/>
      <name val="Arial CE"/>
      <family val="2"/>
      <charset val="238"/>
    </font>
    <font>
      <sz val="10"/>
      <name val="Arial CE"/>
      <family val="2"/>
      <charset val="238"/>
    </font>
    <font>
      <sz val="10"/>
      <color indexed="10"/>
      <name val="Arial"/>
      <family val="2"/>
      <charset val="238"/>
    </font>
    <font>
      <sz val="6"/>
      <name val="Arial CE"/>
      <family val="2"/>
      <charset val="238"/>
    </font>
    <font>
      <i/>
      <sz val="10"/>
      <name val="Arial CE"/>
      <charset val="238"/>
    </font>
    <font>
      <b/>
      <sz val="11"/>
      <name val="Arial CE"/>
      <family val="2"/>
      <charset val="238"/>
    </font>
    <font>
      <b/>
      <sz val="8"/>
      <name val="Arial"/>
      <family val="2"/>
      <charset val="238"/>
    </font>
    <font>
      <i/>
      <sz val="8"/>
      <name val="Arial CE"/>
      <charset val="238"/>
    </font>
    <font>
      <sz val="8"/>
      <name val="Arial"/>
      <family val="2"/>
      <charset val="238"/>
    </font>
    <font>
      <b/>
      <i/>
      <sz val="8"/>
      <name val="Arial"/>
      <family val="2"/>
      <charset val="238"/>
    </font>
    <font>
      <sz val="11"/>
      <name val="Arial CE"/>
      <charset val="238"/>
    </font>
    <font>
      <b/>
      <sz val="14"/>
      <name val="Arial CE"/>
      <family val="2"/>
      <charset val="238"/>
    </font>
    <font>
      <sz val="10"/>
      <name val="Arial CE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2"/>
      <name val="Arial CE"/>
      <charset val="238"/>
    </font>
    <font>
      <b/>
      <sz val="12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43" fontId="23" fillId="0" borderId="0" applyFont="0" applyFill="0" applyBorder="0" applyAlignment="0" applyProtection="0"/>
  </cellStyleXfs>
  <cellXfs count="263">
    <xf numFmtId="0" fontId="0" fillId="0" borderId="0" xfId="0"/>
    <xf numFmtId="0" fontId="3" fillId="0" borderId="0" xfId="0" applyFont="1" applyAlignment="1">
      <alignment horizontal="right"/>
    </xf>
    <xf numFmtId="0" fontId="5" fillId="0" borderId="0" xfId="0" applyFont="1"/>
    <xf numFmtId="0" fontId="6" fillId="0" borderId="0" xfId="0" applyFont="1"/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8" fillId="0" borderId="0" xfId="0" applyFont="1" applyAlignment="1">
      <alignment horizontal="center"/>
    </xf>
    <xf numFmtId="0" fontId="6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vertical="top" wrapText="1"/>
    </xf>
    <xf numFmtId="0" fontId="5" fillId="0" borderId="8" xfId="0" applyFont="1" applyBorder="1" applyAlignment="1">
      <alignment vertical="top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vertical="top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0" borderId="4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vertical="center"/>
    </xf>
    <xf numFmtId="0" fontId="12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vertical="center"/>
    </xf>
    <xf numFmtId="0" fontId="12" fillId="0" borderId="8" xfId="0" applyFon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3" fillId="0" borderId="0" xfId="0" applyFont="1"/>
    <xf numFmtId="0" fontId="1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4" fillId="0" borderId="4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15" fillId="0" borderId="0" xfId="0" applyFont="1" applyAlignment="1">
      <alignment vertical="center"/>
    </xf>
    <xf numFmtId="0" fontId="12" fillId="0" borderId="7" xfId="0" applyFont="1" applyBorder="1"/>
    <xf numFmtId="0" fontId="12" fillId="0" borderId="8" xfId="0" applyFont="1" applyBorder="1"/>
    <xf numFmtId="0" fontId="14" fillId="0" borderId="0" xfId="0" applyFont="1"/>
    <xf numFmtId="0" fontId="0" fillId="0" borderId="0" xfId="0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0" fillId="0" borderId="8" xfId="0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4" fillId="2" borderId="25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4" fillId="2" borderId="1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8" fillId="0" borderId="0" xfId="0" applyFont="1" applyAlignment="1">
      <alignment horizontal="right"/>
    </xf>
    <xf numFmtId="0" fontId="17" fillId="0" borderId="30" xfId="0" applyFont="1" applyBorder="1" applyAlignment="1">
      <alignment vertical="center" wrapText="1"/>
    </xf>
    <xf numFmtId="0" fontId="6" fillId="0" borderId="30" xfId="0" applyFont="1" applyBorder="1" applyAlignment="1">
      <alignment vertical="center" wrapText="1"/>
    </xf>
    <xf numFmtId="0" fontId="6" fillId="0" borderId="30" xfId="0" applyNumberFormat="1" applyFont="1" applyBorder="1" applyAlignment="1">
      <alignment vertical="center" wrapText="1"/>
    </xf>
    <xf numFmtId="3" fontId="17" fillId="0" borderId="30" xfId="0" applyNumberFormat="1" applyFont="1" applyBorder="1" applyAlignment="1">
      <alignment horizontal="right" vertical="center" wrapText="1"/>
    </xf>
    <xf numFmtId="3" fontId="6" fillId="0" borderId="30" xfId="0" applyNumberFormat="1" applyFont="1" applyBorder="1" applyAlignment="1">
      <alignment horizontal="right" vertical="center" wrapText="1"/>
    </xf>
    <xf numFmtId="0" fontId="6" fillId="0" borderId="30" xfId="0" applyFont="1" applyBorder="1" applyAlignment="1">
      <alignment horizontal="right" vertical="center" wrapText="1"/>
    </xf>
    <xf numFmtId="0" fontId="19" fillId="0" borderId="30" xfId="0" applyFont="1" applyBorder="1" applyAlignment="1">
      <alignment horizontal="center" vertical="center" wrapText="1"/>
    </xf>
    <xf numFmtId="0" fontId="19" fillId="0" borderId="30" xfId="0" applyFont="1" applyBorder="1" applyAlignment="1">
      <alignment vertical="center" wrapText="1"/>
    </xf>
    <xf numFmtId="3" fontId="19" fillId="0" borderId="30" xfId="0" applyNumberFormat="1" applyFont="1" applyBorder="1" applyAlignment="1">
      <alignment horizontal="right" vertical="center" wrapText="1"/>
    </xf>
    <xf numFmtId="0" fontId="19" fillId="0" borderId="30" xfId="0" applyFont="1" applyBorder="1" applyAlignment="1">
      <alignment horizontal="right" vertical="center" wrapText="1"/>
    </xf>
    <xf numFmtId="0" fontId="19" fillId="0" borderId="30" xfId="0" applyNumberFormat="1" applyFont="1" applyBorder="1" applyAlignment="1">
      <alignment vertical="center" wrapText="1"/>
    </xf>
    <xf numFmtId="0" fontId="17" fillId="0" borderId="30" xfId="0" applyFont="1" applyBorder="1" applyAlignment="1">
      <alignment horizontal="right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30" xfId="0" applyFont="1" applyBorder="1" applyAlignment="1">
      <alignment vertical="center" wrapText="1"/>
    </xf>
    <xf numFmtId="3" fontId="20" fillId="0" borderId="30" xfId="0" applyNumberFormat="1" applyFont="1" applyBorder="1" applyAlignment="1">
      <alignment horizontal="right" vertical="center" wrapText="1"/>
    </xf>
    <xf numFmtId="0" fontId="20" fillId="0" borderId="30" xfId="0" applyFont="1" applyBorder="1" applyAlignment="1">
      <alignment horizontal="right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3" fontId="17" fillId="4" borderId="1" xfId="0" applyNumberFormat="1" applyFont="1" applyFill="1" applyBorder="1" applyAlignment="1">
      <alignment horizontal="right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left"/>
    </xf>
    <xf numFmtId="0" fontId="21" fillId="0" borderId="0" xfId="0" applyFont="1" applyBorder="1" applyAlignment="1">
      <alignment horizontal="left" vertical="center"/>
    </xf>
    <xf numFmtId="0" fontId="21" fillId="0" borderId="0" xfId="0" applyFont="1" applyBorder="1" applyAlignment="1">
      <alignment vertical="center"/>
    </xf>
    <xf numFmtId="0" fontId="0" fillId="0" borderId="0" xfId="0" applyBorder="1"/>
    <xf numFmtId="3" fontId="12" fillId="0" borderId="8" xfId="0" applyNumberFormat="1" applyFont="1" applyBorder="1" applyAlignment="1">
      <alignment vertical="center"/>
    </xf>
    <xf numFmtId="3" fontId="12" fillId="0" borderId="4" xfId="0" applyNumberFormat="1" applyFont="1" applyBorder="1" applyAlignment="1">
      <alignment vertical="center"/>
    </xf>
    <xf numFmtId="3" fontId="12" fillId="0" borderId="7" xfId="0" applyNumberFormat="1" applyFont="1" applyBorder="1" applyAlignment="1">
      <alignment vertical="center"/>
    </xf>
    <xf numFmtId="0" fontId="1" fillId="0" borderId="0" xfId="0" applyFont="1" applyAlignment="1">
      <alignment vertical="top" wrapText="1"/>
    </xf>
    <xf numFmtId="3" fontId="0" fillId="0" borderId="8" xfId="0" applyNumberFormat="1" applyBorder="1" applyAlignment="1">
      <alignment vertical="center"/>
    </xf>
    <xf numFmtId="3" fontId="5" fillId="0" borderId="8" xfId="0" applyNumberFormat="1" applyFont="1" applyBorder="1" applyAlignment="1">
      <alignment vertical="top" wrapText="1"/>
    </xf>
    <xf numFmtId="0" fontId="0" fillId="0" borderId="0" xfId="0" applyAlignment="1">
      <alignment wrapText="1"/>
    </xf>
    <xf numFmtId="0" fontId="7" fillId="0" borderId="8" xfId="0" applyFont="1" applyBorder="1" applyAlignment="1">
      <alignment vertical="center"/>
    </xf>
    <xf numFmtId="3" fontId="7" fillId="0" borderId="8" xfId="0" applyNumberFormat="1" applyFont="1" applyBorder="1" applyAlignment="1">
      <alignment vertical="center"/>
    </xf>
    <xf numFmtId="3" fontId="4" fillId="0" borderId="8" xfId="0" applyNumberFormat="1" applyFont="1" applyBorder="1" applyAlignment="1">
      <alignment vertical="top" wrapText="1"/>
    </xf>
    <xf numFmtId="3" fontId="4" fillId="0" borderId="7" xfId="0" applyNumberFormat="1" applyFont="1" applyBorder="1" applyAlignment="1">
      <alignment vertical="top" wrapText="1"/>
    </xf>
    <xf numFmtId="0" fontId="4" fillId="0" borderId="7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3" fontId="16" fillId="0" borderId="4" xfId="0" applyNumberFormat="1" applyFont="1" applyBorder="1" applyAlignment="1">
      <alignment vertical="center"/>
    </xf>
    <xf numFmtId="3" fontId="7" fillId="0" borderId="4" xfId="0" applyNumberFormat="1" applyFont="1" applyBorder="1" applyAlignment="1">
      <alignment vertical="center"/>
    </xf>
    <xf numFmtId="3" fontId="4" fillId="0" borderId="4" xfId="0" applyNumberFormat="1" applyFont="1" applyBorder="1" applyAlignment="1">
      <alignment vertical="center" wrapText="1"/>
    </xf>
    <xf numFmtId="0" fontId="1" fillId="0" borderId="0" xfId="0" applyFont="1" applyAlignment="1">
      <alignment vertical="top" wrapText="1"/>
    </xf>
    <xf numFmtId="3" fontId="4" fillId="0" borderId="4" xfId="0" applyNumberFormat="1" applyFont="1" applyBorder="1" applyAlignment="1">
      <alignment horizontal="center" vertical="center" wrapText="1"/>
    </xf>
    <xf numFmtId="3" fontId="5" fillId="0" borderId="7" xfId="0" applyNumberFormat="1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3" fontId="16" fillId="0" borderId="11" xfId="0" applyNumberFormat="1" applyFont="1" applyBorder="1" applyAlignment="1">
      <alignment vertical="center"/>
    </xf>
    <xf numFmtId="0" fontId="4" fillId="0" borderId="4" xfId="0" applyFont="1" applyBorder="1" applyAlignment="1">
      <alignment vertical="center" wrapText="1"/>
    </xf>
    <xf numFmtId="3" fontId="12" fillId="0" borderId="7" xfId="0" applyNumberFormat="1" applyFont="1" applyBorder="1"/>
    <xf numFmtId="3" fontId="12" fillId="0" borderId="8" xfId="0" applyNumberFormat="1" applyFont="1" applyBorder="1"/>
    <xf numFmtId="0" fontId="1" fillId="0" borderId="0" xfId="0" applyFont="1" applyAlignment="1">
      <alignment horizontal="left" vertical="top" wrapText="1"/>
    </xf>
    <xf numFmtId="0" fontId="7" fillId="2" borderId="1" xfId="0" applyFont="1" applyFill="1" applyBorder="1" applyAlignment="1">
      <alignment horizontal="right" vertical="center"/>
    </xf>
    <xf numFmtId="0" fontId="1" fillId="0" borderId="0" xfId="0" applyFont="1" applyAlignment="1">
      <alignment vertical="top" wrapText="1"/>
    </xf>
    <xf numFmtId="0" fontId="4" fillId="2" borderId="41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19" fillId="0" borderId="2" xfId="0" applyFont="1" applyBorder="1" applyAlignment="1">
      <alignment vertical="top" wrapText="1"/>
    </xf>
    <xf numFmtId="0" fontId="19" fillId="0" borderId="2" xfId="0" applyFont="1" applyBorder="1" applyAlignment="1">
      <alignment horizontal="left" vertical="top" wrapText="1"/>
    </xf>
    <xf numFmtId="0" fontId="19" fillId="0" borderId="42" xfId="0" applyFont="1" applyBorder="1" applyAlignment="1">
      <alignment vertical="top" wrapText="1"/>
    </xf>
    <xf numFmtId="0" fontId="19" fillId="0" borderId="2" xfId="0" applyFont="1" applyBorder="1" applyAlignment="1">
      <alignment horizontal="center" vertical="center" wrapText="1"/>
    </xf>
    <xf numFmtId="0" fontId="19" fillId="0" borderId="42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left" wrapText="1"/>
    </xf>
    <xf numFmtId="0" fontId="19" fillId="0" borderId="2" xfId="0" applyFont="1" applyBorder="1" applyAlignment="1">
      <alignment wrapText="1"/>
    </xf>
    <xf numFmtId="3" fontId="19" fillId="0" borderId="2" xfId="0" applyNumberFormat="1" applyFont="1" applyBorder="1" applyAlignment="1">
      <alignment wrapText="1"/>
    </xf>
    <xf numFmtId="0" fontId="19" fillId="0" borderId="42" xfId="0" applyFont="1" applyBorder="1" applyAlignment="1">
      <alignment wrapText="1"/>
    </xf>
    <xf numFmtId="3" fontId="19" fillId="0" borderId="42" xfId="0" applyNumberFormat="1" applyFont="1" applyBorder="1" applyAlignment="1">
      <alignment wrapText="1"/>
    </xf>
    <xf numFmtId="0" fontId="17" fillId="0" borderId="2" xfId="0" applyFont="1" applyBorder="1" applyAlignment="1">
      <alignment horizontal="center" wrapText="1"/>
    </xf>
    <xf numFmtId="0" fontId="19" fillId="0" borderId="2" xfId="0" applyFont="1" applyBorder="1" applyAlignment="1">
      <alignment horizontal="center" wrapText="1"/>
    </xf>
    <xf numFmtId="0" fontId="19" fillId="0" borderId="43" xfId="0" applyFont="1" applyBorder="1" applyAlignment="1">
      <alignment horizontal="left" vertical="center" wrapText="1"/>
    </xf>
    <xf numFmtId="3" fontId="19" fillId="0" borderId="44" xfId="0" applyNumberFormat="1" applyFont="1" applyBorder="1" applyAlignment="1">
      <alignment wrapText="1"/>
    </xf>
    <xf numFmtId="0" fontId="19" fillId="0" borderId="2" xfId="0" applyFont="1" applyBorder="1" applyAlignment="1">
      <alignment horizontal="left" vertical="center" wrapText="1"/>
    </xf>
    <xf numFmtId="0" fontId="19" fillId="0" borderId="45" xfId="0" applyFont="1" applyBorder="1" applyAlignment="1">
      <alignment horizontal="center" vertical="center" wrapText="1"/>
    </xf>
    <xf numFmtId="0" fontId="19" fillId="0" borderId="42" xfId="0" applyFont="1" applyBorder="1" applyAlignment="1">
      <alignment horizontal="left" wrapText="1"/>
    </xf>
    <xf numFmtId="3" fontId="19" fillId="0" borderId="43" xfId="0" applyNumberFormat="1" applyFont="1" applyBorder="1" applyAlignment="1">
      <alignment wrapText="1"/>
    </xf>
    <xf numFmtId="0" fontId="19" fillId="0" borderId="43" xfId="0" applyFont="1" applyBorder="1" applyAlignment="1">
      <alignment vertical="top" wrapText="1"/>
    </xf>
    <xf numFmtId="0" fontId="19" fillId="0" borderId="44" xfId="0" applyFont="1" applyBorder="1" applyAlignment="1">
      <alignment horizontal="left" vertical="center" wrapText="1"/>
    </xf>
    <xf numFmtId="3" fontId="4" fillId="0" borderId="1" xfId="0" applyNumberFormat="1" applyFont="1" applyBorder="1" applyAlignment="1">
      <alignment vertical="center" wrapText="1"/>
    </xf>
    <xf numFmtId="0" fontId="0" fillId="0" borderId="8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164" fontId="7" fillId="0" borderId="4" xfId="1" applyNumberFormat="1" applyFont="1" applyBorder="1" applyAlignment="1">
      <alignment horizontal="right"/>
    </xf>
    <xf numFmtId="0" fontId="7" fillId="2" borderId="1" xfId="0" applyFont="1" applyFill="1" applyBorder="1" applyAlignment="1">
      <alignment horizontal="right" vertical="center"/>
    </xf>
    <xf numFmtId="0" fontId="7" fillId="0" borderId="7" xfId="0" applyFont="1" applyBorder="1" applyAlignment="1">
      <alignment vertical="center"/>
    </xf>
    <xf numFmtId="0" fontId="1" fillId="0" borderId="0" xfId="0" applyFont="1" applyAlignment="1">
      <alignment vertical="top" wrapText="1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3" fontId="19" fillId="0" borderId="1" xfId="0" applyNumberFormat="1" applyFont="1" applyBorder="1" applyAlignment="1">
      <alignment horizontal="right" vertical="center" wrapText="1"/>
    </xf>
    <xf numFmtId="0" fontId="19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vertical="center" wrapText="1"/>
    </xf>
    <xf numFmtId="3" fontId="6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 wrapText="1"/>
    </xf>
    <xf numFmtId="0" fontId="24" fillId="0" borderId="7" xfId="0" applyFont="1" applyBorder="1" applyAlignment="1">
      <alignment horizontal="center" vertical="top" wrapText="1"/>
    </xf>
    <xf numFmtId="0" fontId="24" fillId="0" borderId="7" xfId="0" applyFont="1" applyBorder="1" applyAlignment="1">
      <alignment vertical="top" wrapText="1"/>
    </xf>
    <xf numFmtId="3" fontId="24" fillId="0" borderId="7" xfId="0" applyNumberFormat="1" applyFont="1" applyBorder="1" applyAlignment="1">
      <alignment vertical="top" wrapText="1"/>
    </xf>
    <xf numFmtId="3" fontId="24" fillId="0" borderId="8" xfId="0" applyNumberFormat="1" applyFont="1" applyBorder="1" applyAlignment="1">
      <alignment vertical="top" wrapText="1"/>
    </xf>
    <xf numFmtId="0" fontId="25" fillId="0" borderId="8" xfId="0" applyFont="1" applyBorder="1" applyAlignment="1">
      <alignment vertical="top" wrapText="1"/>
    </xf>
    <xf numFmtId="3" fontId="25" fillId="0" borderId="8" xfId="0" applyNumberFormat="1" applyFont="1" applyBorder="1" applyAlignment="1">
      <alignment vertical="top" wrapText="1"/>
    </xf>
    <xf numFmtId="3" fontId="25" fillId="0" borderId="8" xfId="0" applyNumberFormat="1" applyFont="1" applyBorder="1" applyAlignment="1">
      <alignment wrapText="1"/>
    </xf>
    <xf numFmtId="0" fontId="25" fillId="0" borderId="8" xfId="0" applyFont="1" applyBorder="1" applyAlignment="1">
      <alignment wrapText="1"/>
    </xf>
    <xf numFmtId="0" fontId="24" fillId="0" borderId="8" xfId="0" applyFont="1" applyBorder="1" applyAlignment="1">
      <alignment vertical="top" wrapText="1"/>
    </xf>
    <xf numFmtId="0" fontId="26" fillId="0" borderId="29" xfId="0" applyFont="1" applyBorder="1" applyAlignment="1">
      <alignment vertical="center"/>
    </xf>
    <xf numFmtId="3" fontId="26" fillId="0" borderId="29" xfId="0" applyNumberFormat="1" applyFont="1" applyBorder="1" applyAlignment="1">
      <alignment vertical="center"/>
    </xf>
    <xf numFmtId="3" fontId="25" fillId="0" borderId="29" xfId="0" applyNumberFormat="1" applyFont="1" applyBorder="1" applyAlignment="1">
      <alignment vertical="top" wrapText="1"/>
    </xf>
    <xf numFmtId="0" fontId="25" fillId="0" borderId="29" xfId="0" applyFont="1" applyBorder="1" applyAlignment="1">
      <alignment vertical="top" wrapText="1"/>
    </xf>
    <xf numFmtId="0" fontId="24" fillId="0" borderId="31" xfId="0" applyFont="1" applyBorder="1" applyAlignment="1">
      <alignment vertical="top" wrapText="1"/>
    </xf>
    <xf numFmtId="3" fontId="24" fillId="0" borderId="31" xfId="0" applyNumberFormat="1" applyFont="1" applyBorder="1" applyAlignment="1">
      <alignment vertical="top" wrapText="1"/>
    </xf>
    <xf numFmtId="0" fontId="26" fillId="0" borderId="8" xfId="0" applyFont="1" applyBorder="1" applyAlignment="1">
      <alignment vertical="center"/>
    </xf>
    <xf numFmtId="3" fontId="26" fillId="0" borderId="8" xfId="0" applyNumberFormat="1" applyFont="1" applyBorder="1" applyAlignment="1">
      <alignment vertical="center"/>
    </xf>
    <xf numFmtId="0" fontId="24" fillId="0" borderId="31" xfId="0" applyFont="1" applyBorder="1" applyAlignment="1">
      <alignment wrapText="1"/>
    </xf>
    <xf numFmtId="3" fontId="24" fillId="0" borderId="31" xfId="0" applyNumberFormat="1" applyFont="1" applyBorder="1" applyAlignment="1">
      <alignment wrapText="1"/>
    </xf>
    <xf numFmtId="3" fontId="24" fillId="0" borderId="8" xfId="0" applyNumberFormat="1" applyFont="1" applyBorder="1" applyAlignment="1">
      <alignment wrapText="1"/>
    </xf>
    <xf numFmtId="0" fontId="25" fillId="0" borderId="8" xfId="0" applyNumberFormat="1" applyFont="1" applyBorder="1" applyAlignment="1">
      <alignment wrapText="1"/>
    </xf>
    <xf numFmtId="0" fontId="25" fillId="0" borderId="8" xfId="0" applyFont="1" applyBorder="1" applyAlignment="1">
      <alignment vertical="center" wrapText="1"/>
    </xf>
    <xf numFmtId="0" fontId="24" fillId="0" borderId="8" xfId="0" applyFont="1" applyBorder="1" applyAlignment="1">
      <alignment wrapText="1"/>
    </xf>
    <xf numFmtId="3" fontId="26" fillId="0" borderId="8" xfId="0" applyNumberFormat="1" applyFont="1" applyBorder="1" applyAlignment="1"/>
    <xf numFmtId="0" fontId="24" fillId="0" borderId="8" xfId="0" applyFont="1" applyBorder="1" applyAlignment="1">
      <alignment vertical="center" wrapText="1"/>
    </xf>
    <xf numFmtId="0" fontId="26" fillId="0" borderId="29" xfId="0" applyFont="1" applyBorder="1" applyAlignment="1"/>
    <xf numFmtId="3" fontId="26" fillId="0" borderId="29" xfId="0" applyNumberFormat="1" applyFont="1" applyBorder="1" applyAlignment="1"/>
    <xf numFmtId="3" fontId="25" fillId="0" borderId="29" xfId="0" applyNumberFormat="1" applyFont="1" applyBorder="1" applyAlignment="1">
      <alignment wrapText="1"/>
    </xf>
    <xf numFmtId="0" fontId="25" fillId="0" borderId="29" xfId="0" applyFont="1" applyBorder="1" applyAlignment="1">
      <alignment wrapText="1"/>
    </xf>
    <xf numFmtId="0" fontId="27" fillId="0" borderId="29" xfId="0" applyFont="1" applyBorder="1" applyAlignment="1"/>
    <xf numFmtId="3" fontId="27" fillId="0" borderId="29" xfId="0" applyNumberFormat="1" applyFont="1" applyBorder="1" applyAlignment="1"/>
    <xf numFmtId="3" fontId="24" fillId="0" borderId="29" xfId="0" applyNumberFormat="1" applyFont="1" applyBorder="1" applyAlignment="1">
      <alignment wrapText="1"/>
    </xf>
    <xf numFmtId="0" fontId="24" fillId="0" borderId="29" xfId="0" applyFont="1" applyBorder="1" applyAlignment="1">
      <alignment wrapText="1"/>
    </xf>
    <xf numFmtId="0" fontId="26" fillId="0" borderId="4" xfId="0" applyFont="1" applyBorder="1" applyAlignment="1">
      <alignment vertical="center"/>
    </xf>
    <xf numFmtId="0" fontId="27" fillId="0" borderId="4" xfId="0" applyFont="1" applyBorder="1" applyAlignment="1">
      <alignment vertical="center"/>
    </xf>
    <xf numFmtId="3" fontId="27" fillId="0" borderId="4" xfId="0" applyNumberFormat="1" applyFont="1" applyBorder="1" applyAlignment="1">
      <alignment vertical="center"/>
    </xf>
    <xf numFmtId="3" fontId="24" fillId="0" borderId="4" xfId="0" applyNumberFormat="1" applyFont="1" applyBorder="1" applyAlignment="1">
      <alignment vertical="center" wrapText="1"/>
    </xf>
    <xf numFmtId="0" fontId="24" fillId="0" borderId="46" xfId="0" applyFont="1" applyBorder="1" applyAlignment="1">
      <alignment vertical="top" wrapText="1"/>
    </xf>
    <xf numFmtId="0" fontId="24" fillId="0" borderId="47" xfId="0" applyFont="1" applyBorder="1" applyAlignment="1">
      <alignment vertical="top" wrapText="1"/>
    </xf>
    <xf numFmtId="0" fontId="25" fillId="0" borderId="46" xfId="0" applyFont="1" applyBorder="1" applyAlignment="1">
      <alignment vertical="top" wrapText="1"/>
    </xf>
    <xf numFmtId="0" fontId="25" fillId="0" borderId="47" xfId="0" applyFont="1" applyBorder="1" applyAlignment="1">
      <alignment vertical="top" wrapText="1"/>
    </xf>
    <xf numFmtId="0" fontId="24" fillId="0" borderId="48" xfId="0" applyFont="1" applyBorder="1" applyAlignment="1">
      <alignment vertical="top" wrapText="1"/>
    </xf>
    <xf numFmtId="0" fontId="25" fillId="0" borderId="48" xfId="0" applyFont="1" applyBorder="1" applyAlignment="1">
      <alignment vertical="top" wrapText="1"/>
    </xf>
    <xf numFmtId="3" fontId="24" fillId="0" borderId="49" xfId="0" applyNumberFormat="1" applyFont="1" applyBorder="1" applyAlignment="1">
      <alignment vertical="top" wrapText="1"/>
    </xf>
    <xf numFmtId="3" fontId="25" fillId="0" borderId="49" xfId="0" applyNumberFormat="1" applyFont="1" applyBorder="1" applyAlignment="1">
      <alignment vertical="top" wrapText="1"/>
    </xf>
    <xf numFmtId="0" fontId="24" fillId="0" borderId="49" xfId="0" applyFont="1" applyBorder="1" applyAlignment="1">
      <alignment vertical="top" wrapText="1"/>
    </xf>
    <xf numFmtId="0" fontId="25" fillId="0" borderId="49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19" fillId="0" borderId="44" xfId="0" applyFont="1" applyBorder="1" applyAlignment="1">
      <alignment horizontal="center" vertical="center" wrapText="1"/>
    </xf>
    <xf numFmtId="0" fontId="19" fillId="0" borderId="43" xfId="0" applyFont="1" applyBorder="1" applyAlignment="1">
      <alignment horizontal="left" wrapText="1"/>
    </xf>
    <xf numFmtId="3" fontId="19" fillId="0" borderId="43" xfId="0" applyNumberFormat="1" applyFont="1" applyBorder="1" applyAlignment="1">
      <alignment horizontal="right" vertical="center" wrapText="1"/>
    </xf>
    <xf numFmtId="0" fontId="17" fillId="0" borderId="2" xfId="0" applyFont="1" applyBorder="1" applyAlignment="1">
      <alignment horizontal="center" vertical="center" wrapText="1"/>
    </xf>
    <xf numFmtId="3" fontId="19" fillId="0" borderId="2" xfId="0" applyNumberFormat="1" applyFont="1" applyBorder="1" applyAlignment="1">
      <alignment horizontal="right" vertical="center" wrapText="1"/>
    </xf>
    <xf numFmtId="3" fontId="19" fillId="0" borderId="44" xfId="0" applyNumberFormat="1" applyFont="1" applyBorder="1" applyAlignment="1">
      <alignment horizontal="right" vertical="center" wrapText="1"/>
    </xf>
    <xf numFmtId="0" fontId="19" fillId="0" borderId="43" xfId="0" applyFont="1" applyBorder="1" applyAlignment="1">
      <alignment horizontal="right" vertical="center" wrapText="1"/>
    </xf>
    <xf numFmtId="0" fontId="19" fillId="0" borderId="2" xfId="0" applyFont="1" applyBorder="1" applyAlignment="1">
      <alignment horizontal="right" vertical="center" wrapText="1"/>
    </xf>
    <xf numFmtId="0" fontId="6" fillId="0" borderId="4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17" fillId="0" borderId="42" xfId="0" applyFont="1" applyBorder="1" applyAlignment="1">
      <alignment horizontal="center" wrapText="1"/>
    </xf>
    <xf numFmtId="0" fontId="19" fillId="0" borderId="42" xfId="0" applyFont="1" applyBorder="1" applyAlignment="1">
      <alignment horizontal="center" wrapText="1"/>
    </xf>
    <xf numFmtId="3" fontId="19" fillId="0" borderId="2" xfId="0" applyNumberFormat="1" applyFont="1" applyBorder="1" applyAlignment="1">
      <alignment horizontal="right" wrapText="1"/>
    </xf>
    <xf numFmtId="3" fontId="5" fillId="0" borderId="8" xfId="0" applyNumberFormat="1" applyFont="1" applyBorder="1" applyAlignment="1">
      <alignment vertical="center" wrapText="1"/>
    </xf>
    <xf numFmtId="0" fontId="12" fillId="0" borderId="8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26" fillId="0" borderId="29" xfId="0" applyFont="1" applyBorder="1" applyAlignment="1">
      <alignment wrapText="1"/>
    </xf>
    <xf numFmtId="0" fontId="24" fillId="0" borderId="31" xfId="0" applyFont="1" applyBorder="1" applyAlignment="1">
      <alignment vertical="center" wrapText="1"/>
    </xf>
    <xf numFmtId="0" fontId="7" fillId="2" borderId="1" xfId="0" applyFont="1" applyFill="1" applyBorder="1" applyAlignment="1">
      <alignment horizontal="right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22" fillId="0" borderId="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horizontal="right" vertical="center"/>
    </xf>
    <xf numFmtId="0" fontId="16" fillId="3" borderId="10" xfId="0" applyFont="1" applyFill="1" applyBorder="1" applyAlignment="1">
      <alignment horizontal="right" vertical="center"/>
    </xf>
    <xf numFmtId="0" fontId="4" fillId="2" borderId="20" xfId="0" applyFont="1" applyFill="1" applyBorder="1" applyAlignment="1">
      <alignment horizontal="center" vertical="center" wrapText="1"/>
    </xf>
    <xf numFmtId="0" fontId="10" fillId="2" borderId="37" xfId="0" applyFont="1" applyFill="1" applyBorder="1" applyAlignment="1">
      <alignment horizontal="center" vertical="center" wrapText="1"/>
    </xf>
    <xf numFmtId="0" fontId="10" fillId="2" borderId="40" xfId="0" applyFont="1" applyFill="1" applyBorder="1" applyAlignment="1">
      <alignment horizontal="center" vertical="center" wrapText="1"/>
    </xf>
    <xf numFmtId="0" fontId="10" fillId="2" borderId="38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right" vertical="center"/>
    </xf>
    <xf numFmtId="0" fontId="10" fillId="3" borderId="10" xfId="0" applyFont="1" applyFill="1" applyBorder="1" applyAlignment="1">
      <alignment horizontal="right" vertical="center"/>
    </xf>
    <xf numFmtId="0" fontId="10" fillId="3" borderId="11" xfId="0" applyFont="1" applyFill="1" applyBorder="1" applyAlignment="1">
      <alignment horizontal="right" vertical="center"/>
    </xf>
  </cellXfs>
  <cellStyles count="2">
    <cellStyle name="Dziesiętny" xfId="1" builtinId="3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41"/>
  <sheetViews>
    <sheetView showGridLines="0" defaultGridColor="0" colorId="7" zoomScale="115" zoomScaleNormal="115" workbookViewId="0">
      <selection activeCell="A6" sqref="A6"/>
    </sheetView>
  </sheetViews>
  <sheetFormatPr defaultRowHeight="12.75"/>
  <cols>
    <col min="1" max="1" width="6" customWidth="1"/>
    <col min="2" max="2" width="10.140625" customWidth="1"/>
    <col min="3" max="3" width="6" customWidth="1"/>
    <col min="4" max="4" width="35.7109375" customWidth="1"/>
    <col min="5" max="5" width="18" customWidth="1"/>
    <col min="6" max="7" width="18" style="6" customWidth="1"/>
  </cols>
  <sheetData>
    <row r="1" spans="1:7" ht="48.75" customHeight="1">
      <c r="F1" s="208" t="s">
        <v>48</v>
      </c>
      <c r="G1" s="208"/>
    </row>
    <row r="2" spans="1:7" ht="47.25" customHeight="1">
      <c r="A2" s="209" t="s">
        <v>47</v>
      </c>
      <c r="B2" s="209"/>
      <c r="C2" s="209"/>
      <c r="D2" s="209"/>
      <c r="E2" s="209"/>
      <c r="F2" s="209"/>
      <c r="G2" s="210"/>
    </row>
    <row r="3" spans="1:7" ht="9.75" customHeight="1">
      <c r="A3" s="39"/>
      <c r="B3" s="39"/>
      <c r="C3" s="39"/>
      <c r="D3" s="39"/>
      <c r="E3" s="39"/>
      <c r="F3" s="39"/>
      <c r="G3" s="49" t="s">
        <v>0</v>
      </c>
    </row>
    <row r="4" spans="1:7" s="2" customFormat="1" ht="15" customHeight="1">
      <c r="A4" s="211" t="s">
        <v>1</v>
      </c>
      <c r="B4" s="211" t="s">
        <v>2</v>
      </c>
      <c r="C4" s="211" t="s">
        <v>3</v>
      </c>
      <c r="D4" s="211" t="s">
        <v>4</v>
      </c>
      <c r="E4" s="211" t="s">
        <v>45</v>
      </c>
      <c r="F4" s="211" t="s">
        <v>5</v>
      </c>
      <c r="G4" s="211"/>
    </row>
    <row r="5" spans="1:7" s="3" customFormat="1" ht="51" customHeight="1">
      <c r="A5" s="211"/>
      <c r="B5" s="211"/>
      <c r="C5" s="211"/>
      <c r="D5" s="211"/>
      <c r="E5" s="211"/>
      <c r="F5" s="40" t="s">
        <v>6</v>
      </c>
      <c r="G5" s="40" t="s">
        <v>7</v>
      </c>
    </row>
    <row r="6" spans="1:7" s="2" customFormat="1">
      <c r="A6" s="4">
        <v>1</v>
      </c>
      <c r="B6" s="4">
        <v>2</v>
      </c>
      <c r="C6" s="4">
        <v>3</v>
      </c>
      <c r="D6" s="4">
        <v>4</v>
      </c>
      <c r="E6" s="4">
        <v>5</v>
      </c>
      <c r="F6" s="4">
        <v>6</v>
      </c>
      <c r="G6" s="4">
        <v>7</v>
      </c>
    </row>
    <row r="7" spans="1:7" s="2" customFormat="1">
      <c r="A7" s="48" t="s">
        <v>49</v>
      </c>
      <c r="B7" s="48"/>
      <c r="C7" s="48"/>
      <c r="D7" s="50" t="s">
        <v>50</v>
      </c>
      <c r="E7" s="53">
        <f>SUM(E8,E11)</f>
        <v>1043281</v>
      </c>
      <c r="F7" s="53">
        <f>SUM(F8,F11)</f>
        <v>58868</v>
      </c>
      <c r="G7" s="53">
        <f>SUM(G8)</f>
        <v>984413</v>
      </c>
    </row>
    <row r="8" spans="1:7" s="2" customFormat="1" ht="22.5">
      <c r="A8" s="47"/>
      <c r="B8" s="47" t="s">
        <v>54</v>
      </c>
      <c r="C8" s="47"/>
      <c r="D8" s="51" t="s">
        <v>55</v>
      </c>
      <c r="E8" s="54">
        <f>SUM(E9:E10)</f>
        <v>1035781</v>
      </c>
      <c r="F8" s="54">
        <f>SUM(F9:F10)</f>
        <v>51368</v>
      </c>
      <c r="G8" s="54">
        <f>SUM(G9:G10)</f>
        <v>984413</v>
      </c>
    </row>
    <row r="9" spans="1:7" s="2" customFormat="1" ht="60" customHeight="1">
      <c r="A9" s="56"/>
      <c r="B9" s="56"/>
      <c r="C9" s="56">
        <v>2008</v>
      </c>
      <c r="D9" s="57" t="s">
        <v>193</v>
      </c>
      <c r="E9" s="58">
        <v>51368</v>
      </c>
      <c r="F9" s="58">
        <v>51368</v>
      </c>
      <c r="G9" s="59"/>
    </row>
    <row r="10" spans="1:7" s="2" customFormat="1" ht="61.5" customHeight="1">
      <c r="A10" s="56"/>
      <c r="B10" s="56"/>
      <c r="C10" s="56">
        <v>6207</v>
      </c>
      <c r="D10" s="57" t="s">
        <v>192</v>
      </c>
      <c r="E10" s="58">
        <v>984413</v>
      </c>
      <c r="F10" s="59"/>
      <c r="G10" s="58">
        <v>984413</v>
      </c>
    </row>
    <row r="11" spans="1:7" s="2" customFormat="1">
      <c r="A11" s="47"/>
      <c r="B11" s="47" t="s">
        <v>56</v>
      </c>
      <c r="C11" s="47"/>
      <c r="D11" s="51" t="s">
        <v>57</v>
      </c>
      <c r="E11" s="54">
        <f>SUM(E12)</f>
        <v>7500</v>
      </c>
      <c r="F11" s="54">
        <f>SUM(F12)</f>
        <v>7500</v>
      </c>
      <c r="G11" s="55"/>
    </row>
    <row r="12" spans="1:7" s="2" customFormat="1" ht="56.25">
      <c r="A12" s="56"/>
      <c r="B12" s="56"/>
      <c r="C12" s="56" t="s">
        <v>58</v>
      </c>
      <c r="D12" s="60" t="s">
        <v>194</v>
      </c>
      <c r="E12" s="58">
        <v>7500</v>
      </c>
      <c r="F12" s="58">
        <v>7500</v>
      </c>
      <c r="G12" s="59"/>
    </row>
    <row r="13" spans="1:7" s="2" customFormat="1">
      <c r="A13" s="48">
        <v>600</v>
      </c>
      <c r="B13" s="48"/>
      <c r="C13" s="48"/>
      <c r="D13" s="50" t="s">
        <v>59</v>
      </c>
      <c r="E13" s="53">
        <f>SUM(E14,E16)</f>
        <v>106000</v>
      </c>
      <c r="F13" s="53">
        <f>SUM(F14,F16)</f>
        <v>106000</v>
      </c>
      <c r="G13" s="53"/>
    </row>
    <row r="14" spans="1:7" s="2" customFormat="1">
      <c r="A14" s="47"/>
      <c r="B14" s="47">
        <v>60014</v>
      </c>
      <c r="C14" s="47"/>
      <c r="D14" s="51" t="s">
        <v>60</v>
      </c>
      <c r="E14" s="54">
        <f>SUM(E15)</f>
        <v>41000</v>
      </c>
      <c r="F14" s="54">
        <f>SUM(F15)</f>
        <v>41000</v>
      </c>
      <c r="G14" s="55"/>
    </row>
    <row r="15" spans="1:7" s="2" customFormat="1" ht="45">
      <c r="A15" s="132"/>
      <c r="B15" s="132"/>
      <c r="C15" s="132">
        <v>2320</v>
      </c>
      <c r="D15" s="133" t="s">
        <v>61</v>
      </c>
      <c r="E15" s="134">
        <v>41000</v>
      </c>
      <c r="F15" s="134">
        <v>41000</v>
      </c>
      <c r="G15" s="135"/>
    </row>
    <row r="16" spans="1:7" s="2" customFormat="1">
      <c r="A16" s="4"/>
      <c r="B16" s="4">
        <v>60031</v>
      </c>
      <c r="C16" s="4"/>
      <c r="D16" s="136" t="s">
        <v>62</v>
      </c>
      <c r="E16" s="137">
        <f>SUM(E17)</f>
        <v>65000</v>
      </c>
      <c r="F16" s="137">
        <f>SUM(F17)</f>
        <v>65000</v>
      </c>
      <c r="G16" s="138"/>
    </row>
    <row r="17" spans="1:7" s="2" customFormat="1">
      <c r="A17" s="56"/>
      <c r="B17" s="56"/>
      <c r="C17" s="56" t="s">
        <v>63</v>
      </c>
      <c r="D17" s="57" t="s">
        <v>64</v>
      </c>
      <c r="E17" s="58">
        <v>65000</v>
      </c>
      <c r="F17" s="58">
        <v>65000</v>
      </c>
      <c r="G17" s="59"/>
    </row>
    <row r="18" spans="1:7" s="2" customFormat="1">
      <c r="A18" s="48">
        <v>700</v>
      </c>
      <c r="B18" s="48"/>
      <c r="C18" s="48"/>
      <c r="D18" s="50" t="s">
        <v>65</v>
      </c>
      <c r="E18" s="53">
        <f>SUM(E19)</f>
        <v>1216822</v>
      </c>
      <c r="F18" s="53">
        <f>SUM(F19)</f>
        <v>409322</v>
      </c>
      <c r="G18" s="53">
        <f>SUM(G19)</f>
        <v>807500</v>
      </c>
    </row>
    <row r="19" spans="1:7" s="2" customFormat="1">
      <c r="A19" s="47"/>
      <c r="B19" s="47">
        <v>70005</v>
      </c>
      <c r="C19" s="47"/>
      <c r="D19" s="51" t="s">
        <v>66</v>
      </c>
      <c r="E19" s="54">
        <f>SUM(E20:E25)</f>
        <v>1216822</v>
      </c>
      <c r="F19" s="54">
        <f>SUM(F20:F25)</f>
        <v>409322</v>
      </c>
      <c r="G19" s="54">
        <f>SUM(G22:G23)</f>
        <v>807500</v>
      </c>
    </row>
    <row r="20" spans="1:7" s="2" customFormat="1" ht="22.5">
      <c r="A20" s="56"/>
      <c r="B20" s="56"/>
      <c r="C20" s="56" t="s">
        <v>67</v>
      </c>
      <c r="D20" s="57" t="s">
        <v>68</v>
      </c>
      <c r="E20" s="58">
        <v>26000</v>
      </c>
      <c r="F20" s="58">
        <v>26000</v>
      </c>
      <c r="G20" s="59"/>
    </row>
    <row r="21" spans="1:7" s="2" customFormat="1" ht="56.25">
      <c r="A21" s="56"/>
      <c r="B21" s="56"/>
      <c r="C21" s="56" t="s">
        <v>58</v>
      </c>
      <c r="D21" s="57" t="s">
        <v>69</v>
      </c>
      <c r="E21" s="58">
        <v>377622</v>
      </c>
      <c r="F21" s="58">
        <v>377622</v>
      </c>
      <c r="G21" s="59"/>
    </row>
    <row r="22" spans="1:7" s="2" customFormat="1" ht="33.75">
      <c r="A22" s="56"/>
      <c r="B22" s="56"/>
      <c r="C22" s="56" t="s">
        <v>70</v>
      </c>
      <c r="D22" s="57" t="s">
        <v>71</v>
      </c>
      <c r="E22" s="58">
        <v>2000</v>
      </c>
      <c r="F22" s="59"/>
      <c r="G22" s="58">
        <v>2000</v>
      </c>
    </row>
    <row r="23" spans="1:7" s="2" customFormat="1" ht="33.75">
      <c r="A23" s="56"/>
      <c r="B23" s="56"/>
      <c r="C23" s="56" t="s">
        <v>72</v>
      </c>
      <c r="D23" s="57" t="s">
        <v>73</v>
      </c>
      <c r="E23" s="58">
        <v>805500</v>
      </c>
      <c r="F23" s="59"/>
      <c r="G23" s="58">
        <v>805500</v>
      </c>
    </row>
    <row r="24" spans="1:7" s="2" customFormat="1">
      <c r="A24" s="56"/>
      <c r="B24" s="56"/>
      <c r="C24" s="56" t="s">
        <v>74</v>
      </c>
      <c r="D24" s="57" t="s">
        <v>75</v>
      </c>
      <c r="E24" s="58">
        <v>1200</v>
      </c>
      <c r="F24" s="58">
        <v>1200</v>
      </c>
      <c r="G24" s="59"/>
    </row>
    <row r="25" spans="1:7" s="2" customFormat="1">
      <c r="A25" s="56"/>
      <c r="B25" s="56"/>
      <c r="C25" s="56" t="s">
        <v>52</v>
      </c>
      <c r="D25" s="57" t="s">
        <v>53</v>
      </c>
      <c r="E25" s="58">
        <v>4500</v>
      </c>
      <c r="F25" s="58">
        <v>4500</v>
      </c>
      <c r="G25" s="59"/>
    </row>
    <row r="26" spans="1:7" s="2" customFormat="1">
      <c r="A26" s="48">
        <v>710</v>
      </c>
      <c r="B26" s="48"/>
      <c r="C26" s="48"/>
      <c r="D26" s="50" t="s">
        <v>76</v>
      </c>
      <c r="E26" s="53">
        <v>65000</v>
      </c>
      <c r="F26" s="53">
        <v>65000</v>
      </c>
      <c r="G26" s="61"/>
    </row>
    <row r="27" spans="1:7" s="2" customFormat="1">
      <c r="A27" s="47"/>
      <c r="B27" s="47">
        <v>71035</v>
      </c>
      <c r="C27" s="47"/>
      <c r="D27" s="51" t="s">
        <v>77</v>
      </c>
      <c r="E27" s="54">
        <v>65000</v>
      </c>
      <c r="F27" s="54">
        <v>65000</v>
      </c>
      <c r="G27" s="55"/>
    </row>
    <row r="28" spans="1:7" s="2" customFormat="1" ht="45">
      <c r="A28" s="56"/>
      <c r="B28" s="56"/>
      <c r="C28" s="56">
        <v>2020</v>
      </c>
      <c r="D28" s="57" t="s">
        <v>78</v>
      </c>
      <c r="E28" s="58">
        <v>65000</v>
      </c>
      <c r="F28" s="58">
        <v>65000</v>
      </c>
      <c r="G28" s="59"/>
    </row>
    <row r="29" spans="1:7" s="2" customFormat="1">
      <c r="A29" s="48">
        <v>750</v>
      </c>
      <c r="B29" s="48"/>
      <c r="C29" s="48"/>
      <c r="D29" s="50" t="s">
        <v>79</v>
      </c>
      <c r="E29" s="53">
        <f>SUM(E30,E33,E35)</f>
        <v>99712</v>
      </c>
      <c r="F29" s="53">
        <f>SUM(F30,F33,F35)</f>
        <v>99712</v>
      </c>
      <c r="G29" s="61"/>
    </row>
    <row r="30" spans="1:7" s="2" customFormat="1">
      <c r="A30" s="47"/>
      <c r="B30" s="47">
        <v>75011</v>
      </c>
      <c r="C30" s="47"/>
      <c r="D30" s="51" t="s">
        <v>80</v>
      </c>
      <c r="E30" s="54">
        <f>SUM(E31:E32)</f>
        <v>77812</v>
      </c>
      <c r="F30" s="54">
        <f>SUM(F31:F32)</f>
        <v>77812</v>
      </c>
      <c r="G30" s="55"/>
    </row>
    <row r="31" spans="1:7" s="2" customFormat="1" ht="56.25">
      <c r="A31" s="47"/>
      <c r="B31" s="56"/>
      <c r="C31" s="56">
        <v>2010</v>
      </c>
      <c r="D31" s="57" t="s">
        <v>195</v>
      </c>
      <c r="E31" s="58">
        <v>77800</v>
      </c>
      <c r="F31" s="58">
        <v>77800</v>
      </c>
      <c r="G31" s="59"/>
    </row>
    <row r="32" spans="1:7" s="2" customFormat="1" ht="45">
      <c r="A32" s="47"/>
      <c r="B32" s="56"/>
      <c r="C32" s="56">
        <v>2360</v>
      </c>
      <c r="D32" s="57" t="s">
        <v>82</v>
      </c>
      <c r="E32" s="59">
        <v>12</v>
      </c>
      <c r="F32" s="59">
        <v>12</v>
      </c>
      <c r="G32" s="59"/>
    </row>
    <row r="33" spans="1:7" s="2" customFormat="1">
      <c r="A33" s="47"/>
      <c r="B33" s="47">
        <v>75020</v>
      </c>
      <c r="C33" s="47"/>
      <c r="D33" s="51" t="s">
        <v>83</v>
      </c>
      <c r="E33" s="54">
        <v>16400</v>
      </c>
      <c r="F33" s="54">
        <v>16400</v>
      </c>
      <c r="G33" s="55"/>
    </row>
    <row r="34" spans="1:7" s="2" customFormat="1" ht="45">
      <c r="A34" s="132"/>
      <c r="B34" s="132"/>
      <c r="C34" s="132">
        <v>2320</v>
      </c>
      <c r="D34" s="133" t="s">
        <v>84</v>
      </c>
      <c r="E34" s="134">
        <v>16400</v>
      </c>
      <c r="F34" s="134">
        <v>16400</v>
      </c>
      <c r="G34" s="135"/>
    </row>
    <row r="35" spans="1:7" s="2" customFormat="1" ht="22.5">
      <c r="A35" s="4"/>
      <c r="B35" s="4">
        <v>75023</v>
      </c>
      <c r="C35" s="4"/>
      <c r="D35" s="136" t="s">
        <v>85</v>
      </c>
      <c r="E35" s="137">
        <f>SUM(E36)</f>
        <v>5500</v>
      </c>
      <c r="F35" s="137">
        <f>SUM(F36)</f>
        <v>5500</v>
      </c>
      <c r="G35" s="138"/>
    </row>
    <row r="36" spans="1:7" s="2" customFormat="1">
      <c r="A36" s="56"/>
      <c r="B36" s="56"/>
      <c r="C36" s="56" t="s">
        <v>52</v>
      </c>
      <c r="D36" s="57" t="s">
        <v>53</v>
      </c>
      <c r="E36" s="58">
        <v>5500</v>
      </c>
      <c r="F36" s="58">
        <v>5500</v>
      </c>
      <c r="G36" s="59"/>
    </row>
    <row r="37" spans="1:7" s="2" customFormat="1" ht="33.75">
      <c r="A37" s="48">
        <v>751</v>
      </c>
      <c r="B37" s="48"/>
      <c r="C37" s="48"/>
      <c r="D37" s="50" t="s">
        <v>86</v>
      </c>
      <c r="E37" s="53">
        <f>SUM(E38)</f>
        <v>1272</v>
      </c>
      <c r="F37" s="53">
        <f>SUM(F38)</f>
        <v>1272</v>
      </c>
      <c r="G37" s="61"/>
    </row>
    <row r="38" spans="1:7" s="2" customFormat="1" ht="22.5">
      <c r="A38" s="47"/>
      <c r="B38" s="47">
        <v>75101</v>
      </c>
      <c r="C38" s="47"/>
      <c r="D38" s="51" t="s">
        <v>87</v>
      </c>
      <c r="E38" s="54">
        <f>SUM(E39)</f>
        <v>1272</v>
      </c>
      <c r="F38" s="54">
        <f>SUM(F39)</f>
        <v>1272</v>
      </c>
      <c r="G38" s="55"/>
    </row>
    <row r="39" spans="1:7" s="2" customFormat="1" ht="56.25">
      <c r="A39" s="56"/>
      <c r="B39" s="56"/>
      <c r="C39" s="56">
        <v>2010</v>
      </c>
      <c r="D39" s="57" t="s">
        <v>281</v>
      </c>
      <c r="E39" s="58">
        <v>1272</v>
      </c>
      <c r="F39" s="58">
        <v>1272</v>
      </c>
      <c r="G39" s="59"/>
    </row>
    <row r="40" spans="1:7" s="2" customFormat="1" ht="45">
      <c r="A40" s="48">
        <v>756</v>
      </c>
      <c r="B40" s="48"/>
      <c r="C40" s="48"/>
      <c r="D40" s="50" t="s">
        <v>88</v>
      </c>
      <c r="E40" s="53">
        <f>SUM(E41,E43,E48,E59,E64)</f>
        <v>6629381</v>
      </c>
      <c r="F40" s="53">
        <f>SUM(F41,F43,F48,F59,F64)</f>
        <v>6629381</v>
      </c>
      <c r="G40" s="61"/>
    </row>
    <row r="41" spans="1:7" s="2" customFormat="1" ht="22.5">
      <c r="A41" s="47"/>
      <c r="B41" s="47">
        <v>75601</v>
      </c>
      <c r="C41" s="47"/>
      <c r="D41" s="51" t="s">
        <v>89</v>
      </c>
      <c r="E41" s="54">
        <f>SUM(E42)</f>
        <v>14000</v>
      </c>
      <c r="F41" s="54">
        <f>SUM(F42)</f>
        <v>14000</v>
      </c>
      <c r="G41" s="55"/>
    </row>
    <row r="42" spans="1:7" s="2" customFormat="1" ht="33.75">
      <c r="A42" s="56"/>
      <c r="B42" s="56"/>
      <c r="C42" s="56" t="s">
        <v>90</v>
      </c>
      <c r="D42" s="57" t="s">
        <v>91</v>
      </c>
      <c r="E42" s="58">
        <v>14000</v>
      </c>
      <c r="F42" s="58">
        <v>14000</v>
      </c>
      <c r="G42" s="59"/>
    </row>
    <row r="43" spans="1:7" s="2" customFormat="1" ht="45">
      <c r="A43" s="47"/>
      <c r="B43" s="47">
        <v>75615</v>
      </c>
      <c r="C43" s="47"/>
      <c r="D43" s="52" t="s">
        <v>92</v>
      </c>
      <c r="E43" s="54">
        <f>SUM(E44:E47)</f>
        <v>2450656</v>
      </c>
      <c r="F43" s="54">
        <f>SUM(F44:F47)</f>
        <v>2450656</v>
      </c>
      <c r="G43" s="55"/>
    </row>
    <row r="44" spans="1:7" s="2" customFormat="1">
      <c r="A44" s="56"/>
      <c r="B44" s="56"/>
      <c r="C44" s="56" t="s">
        <v>93</v>
      </c>
      <c r="D44" s="57" t="s">
        <v>94</v>
      </c>
      <c r="E44" s="58">
        <v>1788762</v>
      </c>
      <c r="F44" s="58">
        <v>1788762</v>
      </c>
      <c r="G44" s="59"/>
    </row>
    <row r="45" spans="1:7" s="2" customFormat="1">
      <c r="A45" s="56"/>
      <c r="B45" s="56"/>
      <c r="C45" s="56" t="s">
        <v>95</v>
      </c>
      <c r="D45" s="57" t="s">
        <v>96</v>
      </c>
      <c r="E45" s="58">
        <v>322667</v>
      </c>
      <c r="F45" s="58">
        <v>322667</v>
      </c>
      <c r="G45" s="59"/>
    </row>
    <row r="46" spans="1:7" s="2" customFormat="1">
      <c r="A46" s="56"/>
      <c r="B46" s="56"/>
      <c r="C46" s="56" t="s">
        <v>97</v>
      </c>
      <c r="D46" s="57" t="s">
        <v>98</v>
      </c>
      <c r="E46" s="58">
        <v>300786</v>
      </c>
      <c r="F46" s="58">
        <v>300786</v>
      </c>
      <c r="G46" s="59"/>
    </row>
    <row r="47" spans="1:7" s="2" customFormat="1">
      <c r="A47" s="56"/>
      <c r="B47" s="56"/>
      <c r="C47" s="56" t="s">
        <v>99</v>
      </c>
      <c r="D47" s="57" t="s">
        <v>100</v>
      </c>
      <c r="E47" s="58">
        <v>38441</v>
      </c>
      <c r="F47" s="58">
        <v>38441</v>
      </c>
      <c r="G47" s="59"/>
    </row>
    <row r="48" spans="1:7" s="2" customFormat="1" ht="45">
      <c r="A48" s="47"/>
      <c r="B48" s="47">
        <v>75616</v>
      </c>
      <c r="C48" s="47"/>
      <c r="D48" s="51" t="s">
        <v>196</v>
      </c>
      <c r="E48" s="54">
        <f>SUM(E49:E58)</f>
        <v>1898625</v>
      </c>
      <c r="F48" s="54">
        <f>SUM(F49:F58)</f>
        <v>1898625</v>
      </c>
      <c r="G48" s="55"/>
    </row>
    <row r="49" spans="1:7" s="2" customFormat="1">
      <c r="A49" s="56"/>
      <c r="B49" s="56"/>
      <c r="C49" s="56" t="s">
        <v>93</v>
      </c>
      <c r="D49" s="57" t="s">
        <v>94</v>
      </c>
      <c r="E49" s="58">
        <v>751979</v>
      </c>
      <c r="F49" s="58">
        <v>751979</v>
      </c>
      <c r="G49" s="59"/>
    </row>
    <row r="50" spans="1:7" s="2" customFormat="1">
      <c r="A50" s="56"/>
      <c r="B50" s="56"/>
      <c r="C50" s="56" t="s">
        <v>95</v>
      </c>
      <c r="D50" s="57" t="s">
        <v>96</v>
      </c>
      <c r="E50" s="58">
        <v>1013060</v>
      </c>
      <c r="F50" s="58">
        <v>1013060</v>
      </c>
      <c r="G50" s="59"/>
    </row>
    <row r="51" spans="1:7" s="2" customFormat="1">
      <c r="A51" s="56"/>
      <c r="B51" s="56"/>
      <c r="C51" s="56" t="s">
        <v>97</v>
      </c>
      <c r="D51" s="57" t="s">
        <v>98</v>
      </c>
      <c r="E51" s="58">
        <v>2970</v>
      </c>
      <c r="F51" s="58">
        <v>2970</v>
      </c>
      <c r="G51" s="59"/>
    </row>
    <row r="52" spans="1:7" s="2" customFormat="1">
      <c r="A52" s="56"/>
      <c r="B52" s="56"/>
      <c r="C52" s="56" t="s">
        <v>99</v>
      </c>
      <c r="D52" s="57" t="s">
        <v>100</v>
      </c>
      <c r="E52" s="58">
        <v>11416</v>
      </c>
      <c r="F52" s="58">
        <v>11416</v>
      </c>
      <c r="G52" s="59"/>
    </row>
    <row r="53" spans="1:7" s="2" customFormat="1">
      <c r="A53" s="56"/>
      <c r="B53" s="56"/>
      <c r="C53" s="56" t="s">
        <v>103</v>
      </c>
      <c r="D53" s="57" t="s">
        <v>104</v>
      </c>
      <c r="E53" s="58">
        <v>6100</v>
      </c>
      <c r="F53" s="58">
        <v>6100</v>
      </c>
      <c r="G53" s="59"/>
    </row>
    <row r="54" spans="1:7" s="2" customFormat="1">
      <c r="A54" s="56"/>
      <c r="B54" s="56"/>
      <c r="C54" s="56" t="s">
        <v>105</v>
      </c>
      <c r="D54" s="57" t="s">
        <v>106</v>
      </c>
      <c r="E54" s="58">
        <v>11000</v>
      </c>
      <c r="F54" s="58">
        <v>11000</v>
      </c>
      <c r="G54" s="59"/>
    </row>
    <row r="55" spans="1:7" s="2" customFormat="1">
      <c r="A55" s="56"/>
      <c r="B55" s="56"/>
      <c r="C55" s="56" t="s">
        <v>107</v>
      </c>
      <c r="D55" s="57" t="s">
        <v>108</v>
      </c>
      <c r="E55" s="58">
        <v>5000</v>
      </c>
      <c r="F55" s="58">
        <v>5000</v>
      </c>
      <c r="G55" s="59"/>
    </row>
    <row r="56" spans="1:7" s="2" customFormat="1">
      <c r="A56" s="132"/>
      <c r="B56" s="132"/>
      <c r="C56" s="132" t="s">
        <v>101</v>
      </c>
      <c r="D56" s="133" t="s">
        <v>102</v>
      </c>
      <c r="E56" s="134">
        <v>87000</v>
      </c>
      <c r="F56" s="134">
        <v>87000</v>
      </c>
      <c r="G56" s="135"/>
    </row>
    <row r="57" spans="1:7" s="2" customFormat="1" ht="22.5">
      <c r="A57" s="132"/>
      <c r="B57" s="132"/>
      <c r="C57" s="132" t="s">
        <v>123</v>
      </c>
      <c r="D57" s="133" t="s">
        <v>282</v>
      </c>
      <c r="E57" s="134">
        <v>8500</v>
      </c>
      <c r="F57" s="134">
        <v>8500</v>
      </c>
      <c r="G57" s="135"/>
    </row>
    <row r="58" spans="1:7" s="2" customFormat="1">
      <c r="A58" s="56"/>
      <c r="B58" s="56"/>
      <c r="C58" s="56" t="s">
        <v>52</v>
      </c>
      <c r="D58" s="57" t="s">
        <v>53</v>
      </c>
      <c r="E58" s="58">
        <v>1600</v>
      </c>
      <c r="F58" s="58">
        <v>1600</v>
      </c>
      <c r="G58" s="59"/>
    </row>
    <row r="59" spans="1:7" s="2" customFormat="1" ht="33.75">
      <c r="A59" s="47"/>
      <c r="B59" s="47">
        <v>75618</v>
      </c>
      <c r="C59" s="47"/>
      <c r="D59" s="51" t="s">
        <v>109</v>
      </c>
      <c r="E59" s="54">
        <f>SUM(E60:E63)</f>
        <v>288900</v>
      </c>
      <c r="F59" s="54">
        <f>SUM(F60:F63)</f>
        <v>288900</v>
      </c>
      <c r="G59" s="55"/>
    </row>
    <row r="60" spans="1:7" s="2" customFormat="1">
      <c r="A60" s="56"/>
      <c r="B60" s="56"/>
      <c r="C60" s="56" t="s">
        <v>110</v>
      </c>
      <c r="D60" s="57" t="s">
        <v>111</v>
      </c>
      <c r="E60" s="58">
        <v>24000</v>
      </c>
      <c r="F60" s="58">
        <v>24000</v>
      </c>
      <c r="G60" s="59"/>
    </row>
    <row r="61" spans="1:7" s="2" customFormat="1">
      <c r="A61" s="56"/>
      <c r="B61" s="56"/>
      <c r="C61" s="56" t="s">
        <v>112</v>
      </c>
      <c r="D61" s="57" t="s">
        <v>113</v>
      </c>
      <c r="E61" s="58">
        <v>140000</v>
      </c>
      <c r="F61" s="58">
        <v>140000</v>
      </c>
      <c r="G61" s="59"/>
    </row>
    <row r="62" spans="1:7" s="2" customFormat="1" ht="13.5" customHeight="1">
      <c r="A62" s="56"/>
      <c r="B62" s="56"/>
      <c r="C62" s="56" t="s">
        <v>114</v>
      </c>
      <c r="D62" s="57" t="s">
        <v>115</v>
      </c>
      <c r="E62" s="58">
        <v>106000</v>
      </c>
      <c r="F62" s="58">
        <v>106000</v>
      </c>
      <c r="G62" s="59"/>
    </row>
    <row r="63" spans="1:7" s="2" customFormat="1" ht="33.75">
      <c r="A63" s="56"/>
      <c r="B63" s="56"/>
      <c r="C63" s="56" t="s">
        <v>116</v>
      </c>
      <c r="D63" s="57" t="s">
        <v>117</v>
      </c>
      <c r="E63" s="58">
        <v>18900</v>
      </c>
      <c r="F63" s="58">
        <v>18900</v>
      </c>
      <c r="G63" s="59"/>
    </row>
    <row r="64" spans="1:7" s="2" customFormat="1" ht="22.5">
      <c r="A64" s="47"/>
      <c r="B64" s="47">
        <v>75621</v>
      </c>
      <c r="C64" s="47"/>
      <c r="D64" s="51" t="s">
        <v>118</v>
      </c>
      <c r="E64" s="54">
        <f>SUM(E65:E66)</f>
        <v>1977200</v>
      </c>
      <c r="F64" s="54">
        <f>SUM(F65:F66)</f>
        <v>1977200</v>
      </c>
      <c r="G64" s="55"/>
    </row>
    <row r="65" spans="1:7" s="2" customFormat="1">
      <c r="A65" s="56"/>
      <c r="B65" s="56"/>
      <c r="C65" s="56" t="s">
        <v>119</v>
      </c>
      <c r="D65" s="57" t="s">
        <v>120</v>
      </c>
      <c r="E65" s="58">
        <v>1877200</v>
      </c>
      <c r="F65" s="58">
        <v>1877200</v>
      </c>
      <c r="G65" s="59"/>
    </row>
    <row r="66" spans="1:7" s="2" customFormat="1">
      <c r="A66" s="56"/>
      <c r="B66" s="56"/>
      <c r="C66" s="56" t="s">
        <v>121</v>
      </c>
      <c r="D66" s="57" t="s">
        <v>122</v>
      </c>
      <c r="E66" s="58">
        <v>100000</v>
      </c>
      <c r="F66" s="58">
        <v>100000</v>
      </c>
      <c r="G66" s="59"/>
    </row>
    <row r="67" spans="1:7" s="2" customFormat="1">
      <c r="A67" s="48">
        <v>758</v>
      </c>
      <c r="B67" s="48"/>
      <c r="C67" s="48"/>
      <c r="D67" s="50" t="s">
        <v>124</v>
      </c>
      <c r="E67" s="53">
        <f>SUM(E68,E70,E72,E76)</f>
        <v>9272786</v>
      </c>
      <c r="F67" s="53">
        <f>SUM(F68,F70,F72,F76)</f>
        <v>9259278</v>
      </c>
      <c r="G67" s="53">
        <f>SUM(G72)</f>
        <v>13508</v>
      </c>
    </row>
    <row r="68" spans="1:7" s="2" customFormat="1" ht="22.5">
      <c r="A68" s="47"/>
      <c r="B68" s="47">
        <v>75801</v>
      </c>
      <c r="C68" s="47"/>
      <c r="D68" s="51" t="s">
        <v>125</v>
      </c>
      <c r="E68" s="54">
        <f>SUM(E69)</f>
        <v>5913449</v>
      </c>
      <c r="F68" s="54">
        <f>SUM(F69)</f>
        <v>5913449</v>
      </c>
      <c r="G68" s="55"/>
    </row>
    <row r="69" spans="1:7" s="2" customFormat="1">
      <c r="A69" s="56"/>
      <c r="B69" s="56"/>
      <c r="C69" s="56">
        <v>2920</v>
      </c>
      <c r="D69" s="57" t="s">
        <v>126</v>
      </c>
      <c r="E69" s="58">
        <v>5913449</v>
      </c>
      <c r="F69" s="58">
        <v>5913449</v>
      </c>
      <c r="G69" s="59"/>
    </row>
    <row r="70" spans="1:7" s="2" customFormat="1" ht="15.75" customHeight="1">
      <c r="A70" s="47"/>
      <c r="B70" s="47">
        <v>75807</v>
      </c>
      <c r="C70" s="47"/>
      <c r="D70" s="51" t="s">
        <v>127</v>
      </c>
      <c r="E70" s="54">
        <f>SUM(E71)</f>
        <v>3158577</v>
      </c>
      <c r="F70" s="54">
        <f>SUM(F71)</f>
        <v>3158577</v>
      </c>
      <c r="G70" s="55"/>
    </row>
    <row r="71" spans="1:7" s="2" customFormat="1">
      <c r="A71" s="56"/>
      <c r="B71" s="56"/>
      <c r="C71" s="56">
        <v>2920</v>
      </c>
      <c r="D71" s="57" t="s">
        <v>126</v>
      </c>
      <c r="E71" s="58">
        <v>3158577</v>
      </c>
      <c r="F71" s="58">
        <v>3158577</v>
      </c>
      <c r="G71" s="59"/>
    </row>
    <row r="72" spans="1:7" s="2" customFormat="1">
      <c r="A72" s="47"/>
      <c r="B72" s="47">
        <v>75814</v>
      </c>
      <c r="C72" s="47"/>
      <c r="D72" s="51" t="s">
        <v>128</v>
      </c>
      <c r="E72" s="54">
        <f>SUM(E73:E75)</f>
        <v>33359</v>
      </c>
      <c r="F72" s="54">
        <f>SUM(F73:F74)</f>
        <v>19851</v>
      </c>
      <c r="G72" s="54">
        <f>SUM(G75)</f>
        <v>13508</v>
      </c>
    </row>
    <row r="73" spans="1:7" s="2" customFormat="1">
      <c r="A73" s="56"/>
      <c r="B73" s="56"/>
      <c r="C73" s="56" t="s">
        <v>74</v>
      </c>
      <c r="D73" s="57" t="s">
        <v>75</v>
      </c>
      <c r="E73" s="58">
        <v>5000</v>
      </c>
      <c r="F73" s="58">
        <v>5000</v>
      </c>
      <c r="G73" s="59"/>
    </row>
    <row r="74" spans="1:7" s="2" customFormat="1" ht="33.75">
      <c r="A74" s="56"/>
      <c r="B74" s="56"/>
      <c r="C74" s="56">
        <v>2030</v>
      </c>
      <c r="D74" s="57" t="s">
        <v>197</v>
      </c>
      <c r="E74" s="58">
        <v>14851</v>
      </c>
      <c r="F74" s="58">
        <v>14851</v>
      </c>
      <c r="G74" s="59"/>
    </row>
    <row r="75" spans="1:7" s="2" customFormat="1" ht="37.5" customHeight="1">
      <c r="A75" s="56"/>
      <c r="B75" s="56"/>
      <c r="C75" s="56">
        <v>6330</v>
      </c>
      <c r="D75" s="57" t="s">
        <v>198</v>
      </c>
      <c r="E75" s="58">
        <v>13508</v>
      </c>
      <c r="F75" s="58"/>
      <c r="G75" s="58">
        <v>13508</v>
      </c>
    </row>
    <row r="76" spans="1:7" s="2" customFormat="1" ht="18" customHeight="1">
      <c r="A76" s="47"/>
      <c r="B76" s="47">
        <v>75831</v>
      </c>
      <c r="C76" s="47"/>
      <c r="D76" s="51" t="s">
        <v>129</v>
      </c>
      <c r="E76" s="54">
        <f>SUM(E77)</f>
        <v>167401</v>
      </c>
      <c r="F76" s="54">
        <f>SUM(F77)</f>
        <v>167401</v>
      </c>
      <c r="G76" s="55"/>
    </row>
    <row r="77" spans="1:7" s="2" customFormat="1">
      <c r="A77" s="56"/>
      <c r="B77" s="56"/>
      <c r="C77" s="56">
        <v>2920</v>
      </c>
      <c r="D77" s="57" t="s">
        <v>126</v>
      </c>
      <c r="E77" s="58">
        <v>167401</v>
      </c>
      <c r="F77" s="58">
        <v>167401</v>
      </c>
      <c r="G77" s="59"/>
    </row>
    <row r="78" spans="1:7" s="2" customFormat="1">
      <c r="A78" s="48">
        <v>801</v>
      </c>
      <c r="B78" s="48"/>
      <c r="C78" s="48"/>
      <c r="D78" s="50" t="s">
        <v>130</v>
      </c>
      <c r="E78" s="53">
        <f>SUM(,E79,E82,E86,E89,E91,E94)</f>
        <v>319892</v>
      </c>
      <c r="F78" s="53">
        <f>SUM(F79,F82,F86,F89,F91,F94)</f>
        <v>319892</v>
      </c>
      <c r="G78" s="61"/>
    </row>
    <row r="79" spans="1:7" s="2" customFormat="1">
      <c r="A79" s="47"/>
      <c r="B79" s="47">
        <v>80101</v>
      </c>
      <c r="C79" s="47"/>
      <c r="D79" s="51" t="s">
        <v>131</v>
      </c>
      <c r="E79" s="54">
        <f>SUM(E80:E81)</f>
        <v>9550</v>
      </c>
      <c r="F79" s="54">
        <f>SUM(F80:F81)</f>
        <v>9550</v>
      </c>
      <c r="G79" s="55"/>
    </row>
    <row r="80" spans="1:7" s="2" customFormat="1" ht="56.25">
      <c r="A80" s="56"/>
      <c r="B80" s="56"/>
      <c r="C80" s="56" t="s">
        <v>58</v>
      </c>
      <c r="D80" s="57" t="s">
        <v>69</v>
      </c>
      <c r="E80" s="58">
        <v>8770</v>
      </c>
      <c r="F80" s="58">
        <v>8770</v>
      </c>
      <c r="G80" s="59"/>
    </row>
    <row r="81" spans="1:11" s="2" customFormat="1">
      <c r="A81" s="132"/>
      <c r="B81" s="132"/>
      <c r="C81" s="132" t="s">
        <v>52</v>
      </c>
      <c r="D81" s="133" t="s">
        <v>53</v>
      </c>
      <c r="E81" s="135">
        <v>780</v>
      </c>
      <c r="F81" s="135">
        <v>780</v>
      </c>
      <c r="G81" s="135"/>
    </row>
    <row r="82" spans="1:11" s="2" customFormat="1">
      <c r="A82" s="4"/>
      <c r="B82" s="4">
        <v>80104</v>
      </c>
      <c r="C82" s="4"/>
      <c r="D82" s="136" t="s">
        <v>132</v>
      </c>
      <c r="E82" s="137">
        <f>SUM(E83:E85)</f>
        <v>94700</v>
      </c>
      <c r="F82" s="137">
        <f>SUM(F83:F85)</f>
        <v>94700</v>
      </c>
      <c r="G82" s="138"/>
    </row>
    <row r="83" spans="1:11" s="2" customFormat="1" ht="56.25">
      <c r="A83" s="56"/>
      <c r="B83" s="56"/>
      <c r="C83" s="56" t="s">
        <v>58</v>
      </c>
      <c r="D83" s="57" t="s">
        <v>69</v>
      </c>
      <c r="E83" s="58">
        <v>2000</v>
      </c>
      <c r="F83" s="58">
        <v>2000</v>
      </c>
      <c r="G83" s="59"/>
    </row>
    <row r="84" spans="1:11" s="2" customFormat="1">
      <c r="A84" s="56"/>
      <c r="B84" s="56"/>
      <c r="C84" s="56" t="s">
        <v>63</v>
      </c>
      <c r="D84" s="57" t="s">
        <v>64</v>
      </c>
      <c r="E84" s="58">
        <v>92500</v>
      </c>
      <c r="F84" s="58">
        <v>92500</v>
      </c>
      <c r="G84" s="59"/>
      <c r="J84" s="66"/>
      <c r="K84" s="67"/>
    </row>
    <row r="85" spans="1:11" s="2" customFormat="1">
      <c r="A85" s="56"/>
      <c r="B85" s="56"/>
      <c r="C85" s="56" t="s">
        <v>52</v>
      </c>
      <c r="D85" s="57" t="s">
        <v>53</v>
      </c>
      <c r="E85" s="59">
        <v>200</v>
      </c>
      <c r="F85" s="59">
        <v>200</v>
      </c>
      <c r="G85" s="59"/>
    </row>
    <row r="86" spans="1:11" s="2" customFormat="1">
      <c r="A86" s="47"/>
      <c r="B86" s="47">
        <v>80110</v>
      </c>
      <c r="C86" s="47"/>
      <c r="D86" s="51" t="s">
        <v>133</v>
      </c>
      <c r="E86" s="54">
        <f>SUM(E87:E88)</f>
        <v>2580</v>
      </c>
      <c r="F86" s="54">
        <f>SUM(F87:F88)</f>
        <v>2580</v>
      </c>
      <c r="G86" s="55"/>
    </row>
    <row r="87" spans="1:11" s="2" customFormat="1" ht="56.25">
      <c r="A87" s="56"/>
      <c r="B87" s="56"/>
      <c r="C87" s="56" t="s">
        <v>58</v>
      </c>
      <c r="D87" s="57" t="s">
        <v>69</v>
      </c>
      <c r="E87" s="58">
        <v>2172</v>
      </c>
      <c r="F87" s="58">
        <v>2172</v>
      </c>
      <c r="G87" s="59"/>
    </row>
    <row r="88" spans="1:11" s="2" customFormat="1">
      <c r="A88" s="56"/>
      <c r="B88" s="56"/>
      <c r="C88" s="56" t="s">
        <v>52</v>
      </c>
      <c r="D88" s="57" t="s">
        <v>53</v>
      </c>
      <c r="E88" s="59">
        <v>408</v>
      </c>
      <c r="F88" s="59">
        <v>408</v>
      </c>
      <c r="G88" s="59"/>
    </row>
    <row r="89" spans="1:11" s="2" customFormat="1" ht="22.5">
      <c r="A89" s="47"/>
      <c r="B89" s="47">
        <v>80114</v>
      </c>
      <c r="C89" s="47"/>
      <c r="D89" s="51" t="s">
        <v>134</v>
      </c>
      <c r="E89" s="55">
        <f>SUM(E90)</f>
        <v>48</v>
      </c>
      <c r="F89" s="55">
        <f>SUM(F90)</f>
        <v>48</v>
      </c>
      <c r="G89" s="55"/>
    </row>
    <row r="90" spans="1:11" s="2" customFormat="1">
      <c r="A90" s="56"/>
      <c r="B90" s="56"/>
      <c r="C90" s="56" t="s">
        <v>52</v>
      </c>
      <c r="D90" s="57" t="s">
        <v>53</v>
      </c>
      <c r="E90" s="59">
        <v>48</v>
      </c>
      <c r="F90" s="59">
        <v>48</v>
      </c>
      <c r="G90" s="59"/>
    </row>
    <row r="91" spans="1:11" s="2" customFormat="1">
      <c r="A91" s="47"/>
      <c r="B91" s="47">
        <v>80148</v>
      </c>
      <c r="C91" s="47"/>
      <c r="D91" s="51" t="s">
        <v>137</v>
      </c>
      <c r="E91" s="54">
        <f>SUM(E92:E93)</f>
        <v>84792</v>
      </c>
      <c r="F91" s="54">
        <f>SUM(F92:F93)</f>
        <v>84792</v>
      </c>
      <c r="G91" s="55"/>
    </row>
    <row r="92" spans="1:11" s="2" customFormat="1">
      <c r="A92" s="56"/>
      <c r="B92" s="56"/>
      <c r="C92" s="56" t="s">
        <v>63</v>
      </c>
      <c r="D92" s="57" t="s">
        <v>64</v>
      </c>
      <c r="E92" s="58">
        <v>84778</v>
      </c>
      <c r="F92" s="58">
        <v>84778</v>
      </c>
      <c r="G92" s="59"/>
    </row>
    <row r="93" spans="1:11" s="2" customFormat="1">
      <c r="A93" s="56"/>
      <c r="B93" s="56"/>
      <c r="C93" s="56" t="s">
        <v>52</v>
      </c>
      <c r="D93" s="57" t="s">
        <v>53</v>
      </c>
      <c r="E93" s="58">
        <v>14</v>
      </c>
      <c r="F93" s="58">
        <v>14</v>
      </c>
      <c r="G93" s="59"/>
    </row>
    <row r="94" spans="1:11" s="2" customFormat="1">
      <c r="A94" s="56"/>
      <c r="B94" s="47">
        <v>80195</v>
      </c>
      <c r="C94" s="47"/>
      <c r="D94" s="51" t="s">
        <v>57</v>
      </c>
      <c r="E94" s="54">
        <f>SUM(E95:E96)</f>
        <v>128222</v>
      </c>
      <c r="F94" s="54">
        <f>SUM(F95:F96)</f>
        <v>128222</v>
      </c>
      <c r="G94" s="55"/>
    </row>
    <row r="95" spans="1:11" s="2" customFormat="1" ht="59.25" customHeight="1">
      <c r="A95" s="56"/>
      <c r="B95" s="56"/>
      <c r="C95" s="56">
        <v>2007</v>
      </c>
      <c r="D95" s="57" t="s">
        <v>200</v>
      </c>
      <c r="E95" s="58">
        <v>108989</v>
      </c>
      <c r="F95" s="58">
        <v>108989</v>
      </c>
      <c r="G95" s="59"/>
    </row>
    <row r="96" spans="1:11" s="2" customFormat="1" ht="33.75">
      <c r="A96" s="56"/>
      <c r="B96" s="56"/>
      <c r="C96" s="56">
        <v>2039</v>
      </c>
      <c r="D96" s="57" t="s">
        <v>271</v>
      </c>
      <c r="E96" s="58">
        <v>19233</v>
      </c>
      <c r="F96" s="58">
        <v>19233</v>
      </c>
      <c r="G96" s="59"/>
    </row>
    <row r="97" spans="1:7" s="2" customFormat="1" ht="15" customHeight="1">
      <c r="A97" s="48">
        <v>852</v>
      </c>
      <c r="B97" s="48"/>
      <c r="C97" s="48"/>
      <c r="D97" s="50" t="s">
        <v>138</v>
      </c>
      <c r="E97" s="53">
        <f>SUM(E98,E101,E104,E106,E108,E111,E115)</f>
        <v>4292428</v>
      </c>
      <c r="F97" s="53">
        <f>SUM(F98,F101,F104,F106,F108,F111,F115)</f>
        <v>4292428</v>
      </c>
      <c r="G97" s="61"/>
    </row>
    <row r="98" spans="1:7" s="2" customFormat="1" ht="45">
      <c r="A98" s="47"/>
      <c r="B98" s="47">
        <v>85212</v>
      </c>
      <c r="C98" s="47"/>
      <c r="D98" s="51" t="s">
        <v>139</v>
      </c>
      <c r="E98" s="54">
        <f>SUM(E99:E100)</f>
        <v>3467551</v>
      </c>
      <c r="F98" s="54">
        <f>SUM(F99:F100)</f>
        <v>3467551</v>
      </c>
      <c r="G98" s="55"/>
    </row>
    <row r="99" spans="1:7" s="2" customFormat="1" ht="45">
      <c r="A99" s="132"/>
      <c r="B99" s="132"/>
      <c r="C99" s="132">
        <v>2010</v>
      </c>
      <c r="D99" s="133" t="s">
        <v>81</v>
      </c>
      <c r="E99" s="134">
        <v>3442000</v>
      </c>
      <c r="F99" s="134">
        <v>3442000</v>
      </c>
      <c r="G99" s="135"/>
    </row>
    <row r="100" spans="1:7" s="2" customFormat="1" ht="45">
      <c r="A100" s="132"/>
      <c r="B100" s="132"/>
      <c r="C100" s="132">
        <v>2360</v>
      </c>
      <c r="D100" s="133" t="s">
        <v>82</v>
      </c>
      <c r="E100" s="134">
        <v>25551</v>
      </c>
      <c r="F100" s="134">
        <v>25551</v>
      </c>
      <c r="G100" s="135"/>
    </row>
    <row r="101" spans="1:7" s="2" customFormat="1" ht="67.5">
      <c r="A101" s="47"/>
      <c r="B101" s="47">
        <v>85213</v>
      </c>
      <c r="C101" s="47"/>
      <c r="D101" s="52" t="s">
        <v>140</v>
      </c>
      <c r="E101" s="54">
        <f>SUM(E102:E103)</f>
        <v>55000</v>
      </c>
      <c r="F101" s="54">
        <f>SUM(F102:F103)</f>
        <v>55000</v>
      </c>
      <c r="G101" s="55"/>
    </row>
    <row r="102" spans="1:7" s="2" customFormat="1" ht="45">
      <c r="A102" s="56"/>
      <c r="B102" s="56"/>
      <c r="C102" s="56">
        <v>2010</v>
      </c>
      <c r="D102" s="57" t="s">
        <v>141</v>
      </c>
      <c r="E102" s="58">
        <v>23000</v>
      </c>
      <c r="F102" s="58">
        <v>23000</v>
      </c>
      <c r="G102" s="59"/>
    </row>
    <row r="103" spans="1:7" s="2" customFormat="1" ht="33.75">
      <c r="A103" s="56"/>
      <c r="B103" s="56"/>
      <c r="C103" s="56">
        <v>2030</v>
      </c>
      <c r="D103" s="57" t="s">
        <v>142</v>
      </c>
      <c r="E103" s="58">
        <v>32000</v>
      </c>
      <c r="F103" s="58">
        <v>32000</v>
      </c>
      <c r="G103" s="59"/>
    </row>
    <row r="104" spans="1:7" s="2" customFormat="1" ht="22.5">
      <c r="A104" s="47"/>
      <c r="B104" s="47">
        <v>85214</v>
      </c>
      <c r="C104" s="47"/>
      <c r="D104" s="51" t="s">
        <v>143</v>
      </c>
      <c r="E104" s="54">
        <f>SUM(E105)</f>
        <v>200000</v>
      </c>
      <c r="F104" s="54">
        <f>SUM(F105)</f>
        <v>200000</v>
      </c>
      <c r="G104" s="55"/>
    </row>
    <row r="105" spans="1:7" s="2" customFormat="1" ht="33.75">
      <c r="A105" s="56"/>
      <c r="B105" s="56"/>
      <c r="C105" s="56">
        <v>2030</v>
      </c>
      <c r="D105" s="57" t="s">
        <v>142</v>
      </c>
      <c r="E105" s="58">
        <v>200000</v>
      </c>
      <c r="F105" s="58">
        <v>200000</v>
      </c>
      <c r="G105" s="59"/>
    </row>
    <row r="106" spans="1:7" s="2" customFormat="1">
      <c r="A106" s="47"/>
      <c r="B106" s="47">
        <v>85216</v>
      </c>
      <c r="C106" s="47"/>
      <c r="D106" s="51" t="s">
        <v>144</v>
      </c>
      <c r="E106" s="54">
        <f>SUM(E107)</f>
        <v>244000</v>
      </c>
      <c r="F106" s="54">
        <f>SUM(F107)</f>
        <v>244000</v>
      </c>
      <c r="G106" s="55"/>
    </row>
    <row r="107" spans="1:7" s="2" customFormat="1" ht="33.75">
      <c r="A107" s="56"/>
      <c r="B107" s="56"/>
      <c r="C107" s="56">
        <v>2030</v>
      </c>
      <c r="D107" s="57" t="s">
        <v>142</v>
      </c>
      <c r="E107" s="58">
        <v>244000</v>
      </c>
      <c r="F107" s="58">
        <v>244000</v>
      </c>
      <c r="G107" s="59"/>
    </row>
    <row r="108" spans="1:7" s="2" customFormat="1">
      <c r="A108" s="47"/>
      <c r="B108" s="47">
        <v>85219</v>
      </c>
      <c r="C108" s="47"/>
      <c r="D108" s="51" t="s">
        <v>145</v>
      </c>
      <c r="E108" s="54">
        <f>SUM(E109:E110)</f>
        <v>151095</v>
      </c>
      <c r="F108" s="54">
        <f>SUM(F109:F110)</f>
        <v>151095</v>
      </c>
      <c r="G108" s="55"/>
    </row>
    <row r="109" spans="1:7" s="2" customFormat="1">
      <c r="A109" s="56"/>
      <c r="B109" s="56"/>
      <c r="C109" s="56" t="s">
        <v>52</v>
      </c>
      <c r="D109" s="57" t="s">
        <v>53</v>
      </c>
      <c r="E109" s="59">
        <v>95</v>
      </c>
      <c r="F109" s="59">
        <v>95</v>
      </c>
      <c r="G109" s="59"/>
    </row>
    <row r="110" spans="1:7" s="2" customFormat="1" ht="33.75">
      <c r="A110" s="56"/>
      <c r="B110" s="56"/>
      <c r="C110" s="56">
        <v>2030</v>
      </c>
      <c r="D110" s="57" t="s">
        <v>142</v>
      </c>
      <c r="E110" s="58">
        <v>151000</v>
      </c>
      <c r="F110" s="58">
        <v>151000</v>
      </c>
      <c r="G110" s="59"/>
    </row>
    <row r="111" spans="1:7" s="2" customFormat="1" ht="22.5">
      <c r="A111" s="47"/>
      <c r="B111" s="47">
        <v>85228</v>
      </c>
      <c r="C111" s="47"/>
      <c r="D111" s="51" t="s">
        <v>146</v>
      </c>
      <c r="E111" s="54">
        <f>SUM(E112:E114)</f>
        <v>54782</v>
      </c>
      <c r="F111" s="54">
        <f>SUM(F112:F114)</f>
        <v>54782</v>
      </c>
      <c r="G111" s="55"/>
    </row>
    <row r="112" spans="1:7" s="2" customFormat="1">
      <c r="A112" s="56"/>
      <c r="B112" s="56"/>
      <c r="C112" s="56" t="s">
        <v>63</v>
      </c>
      <c r="D112" s="57" t="s">
        <v>64</v>
      </c>
      <c r="E112" s="58">
        <v>17682</v>
      </c>
      <c r="F112" s="58">
        <v>17682</v>
      </c>
      <c r="G112" s="59"/>
    </row>
    <row r="113" spans="1:7" s="2" customFormat="1" ht="56.25">
      <c r="A113" s="56"/>
      <c r="B113" s="56"/>
      <c r="C113" s="56">
        <v>2010</v>
      </c>
      <c r="D113" s="57" t="s">
        <v>280</v>
      </c>
      <c r="E113" s="58">
        <v>37000</v>
      </c>
      <c r="F113" s="58">
        <v>37000</v>
      </c>
      <c r="G113" s="59"/>
    </row>
    <row r="114" spans="1:7" s="2" customFormat="1" ht="45">
      <c r="A114" s="132"/>
      <c r="B114" s="132"/>
      <c r="C114" s="132">
        <v>2360</v>
      </c>
      <c r="D114" s="133" t="s">
        <v>82</v>
      </c>
      <c r="E114" s="135">
        <v>100</v>
      </c>
      <c r="F114" s="135">
        <v>100</v>
      </c>
      <c r="G114" s="135"/>
    </row>
    <row r="115" spans="1:7" s="2" customFormat="1">
      <c r="A115" s="4"/>
      <c r="B115" s="4">
        <v>85295</v>
      </c>
      <c r="C115" s="4"/>
      <c r="D115" s="136" t="s">
        <v>57</v>
      </c>
      <c r="E115" s="137">
        <f>SUM(E116)</f>
        <v>120000</v>
      </c>
      <c r="F115" s="137">
        <f>SUM(F116)</f>
        <v>120000</v>
      </c>
      <c r="G115" s="138"/>
    </row>
    <row r="116" spans="1:7" s="2" customFormat="1" ht="33.75">
      <c r="A116" s="132"/>
      <c r="B116" s="132"/>
      <c r="C116" s="132">
        <v>2030</v>
      </c>
      <c r="D116" s="133" t="s">
        <v>271</v>
      </c>
      <c r="E116" s="134">
        <v>120000</v>
      </c>
      <c r="F116" s="134">
        <v>120000</v>
      </c>
      <c r="G116" s="135"/>
    </row>
    <row r="117" spans="1:7" s="2" customFormat="1" ht="22.5">
      <c r="A117" s="48">
        <v>853</v>
      </c>
      <c r="B117" s="48"/>
      <c r="C117" s="48"/>
      <c r="D117" s="50" t="s">
        <v>147</v>
      </c>
      <c r="E117" s="53">
        <f>SUM(E118)</f>
        <v>162000</v>
      </c>
      <c r="F117" s="53">
        <f>SUM(F118)</f>
        <v>162000</v>
      </c>
      <c r="G117" s="61"/>
    </row>
    <row r="118" spans="1:7" s="2" customFormat="1">
      <c r="A118" s="47"/>
      <c r="B118" s="47">
        <v>85395</v>
      </c>
      <c r="C118" s="47"/>
      <c r="D118" s="51" t="s">
        <v>57</v>
      </c>
      <c r="E118" s="54">
        <f>SUM(E119:E120)</f>
        <v>162000</v>
      </c>
      <c r="F118" s="54">
        <f>SUM(F119:F120)</f>
        <v>162000</v>
      </c>
      <c r="G118" s="55"/>
    </row>
    <row r="119" spans="1:7" s="2" customFormat="1" ht="45">
      <c r="A119" s="56"/>
      <c r="B119" s="56"/>
      <c r="C119" s="56">
        <v>2327</v>
      </c>
      <c r="D119" s="57" t="s">
        <v>61</v>
      </c>
      <c r="E119" s="58">
        <v>153090</v>
      </c>
      <c r="F119" s="58">
        <v>153090</v>
      </c>
      <c r="G119" s="59"/>
    </row>
    <row r="120" spans="1:7" s="2" customFormat="1" ht="45">
      <c r="A120" s="47"/>
      <c r="B120" s="47"/>
      <c r="C120" s="56">
        <v>2329</v>
      </c>
      <c r="D120" s="57" t="s">
        <v>61</v>
      </c>
      <c r="E120" s="58">
        <v>8910</v>
      </c>
      <c r="F120" s="58">
        <v>8910</v>
      </c>
      <c r="G120" s="55"/>
    </row>
    <row r="121" spans="1:7" s="2" customFormat="1" ht="14.25" customHeight="1">
      <c r="A121" s="48">
        <v>900</v>
      </c>
      <c r="B121" s="48"/>
      <c r="C121" s="48"/>
      <c r="D121" s="50" t="s">
        <v>148</v>
      </c>
      <c r="E121" s="53">
        <f>SUM(E122)</f>
        <v>75000</v>
      </c>
      <c r="F121" s="53">
        <f>SUM(F122)</f>
        <v>75000</v>
      </c>
      <c r="G121" s="61"/>
    </row>
    <row r="122" spans="1:7" s="2" customFormat="1" ht="27.75" customHeight="1">
      <c r="A122" s="47"/>
      <c r="B122" s="47">
        <v>90019</v>
      </c>
      <c r="C122" s="47"/>
      <c r="D122" s="51" t="s">
        <v>149</v>
      </c>
      <c r="E122" s="54">
        <f>SUM(E123)</f>
        <v>75000</v>
      </c>
      <c r="F122" s="54">
        <f>SUM(F123)</f>
        <v>75000</v>
      </c>
      <c r="G122" s="55"/>
    </row>
    <row r="123" spans="1:7" s="2" customFormat="1">
      <c r="A123" s="56"/>
      <c r="B123" s="56"/>
      <c r="C123" s="56" t="s">
        <v>135</v>
      </c>
      <c r="D123" s="57" t="s">
        <v>136</v>
      </c>
      <c r="E123" s="58">
        <v>75000</v>
      </c>
      <c r="F123" s="58">
        <v>75000</v>
      </c>
      <c r="G123" s="59"/>
    </row>
    <row r="124" spans="1:7" s="2" customFormat="1">
      <c r="A124" s="48">
        <v>921</v>
      </c>
      <c r="B124" s="48"/>
      <c r="C124" s="48"/>
      <c r="D124" s="50" t="s">
        <v>150</v>
      </c>
      <c r="E124" s="53">
        <f>SUM(E125,E127)</f>
        <v>40516</v>
      </c>
      <c r="F124" s="53">
        <f>SUM(F125,F127)</f>
        <v>40516</v>
      </c>
      <c r="G124" s="53"/>
    </row>
    <row r="125" spans="1:7" s="2" customFormat="1">
      <c r="A125" s="47"/>
      <c r="B125" s="47">
        <v>92109</v>
      </c>
      <c r="C125" s="47"/>
      <c r="D125" s="51" t="s">
        <v>199</v>
      </c>
      <c r="E125" s="54">
        <f>SUM(E126)</f>
        <v>5000</v>
      </c>
      <c r="F125" s="54">
        <f>SUM(F126)</f>
        <v>5000</v>
      </c>
      <c r="G125" s="54"/>
    </row>
    <row r="126" spans="1:7" s="2" customFormat="1">
      <c r="A126" s="56"/>
      <c r="B126" s="56"/>
      <c r="C126" s="56" t="s">
        <v>63</v>
      </c>
      <c r="D126" s="57" t="s">
        <v>64</v>
      </c>
      <c r="E126" s="58">
        <v>5000</v>
      </c>
      <c r="F126" s="58">
        <v>5000</v>
      </c>
      <c r="G126" s="58"/>
    </row>
    <row r="127" spans="1:7" s="2" customFormat="1">
      <c r="A127" s="47"/>
      <c r="B127" s="47">
        <v>92195</v>
      </c>
      <c r="C127" s="47"/>
      <c r="D127" s="51" t="s">
        <v>57</v>
      </c>
      <c r="E127" s="54">
        <v>35516</v>
      </c>
      <c r="F127" s="54">
        <v>35516</v>
      </c>
      <c r="G127" s="55"/>
    </row>
    <row r="128" spans="1:7" s="2" customFormat="1" ht="59.25" customHeight="1">
      <c r="A128" s="56"/>
      <c r="B128" s="56"/>
      <c r="C128" s="56">
        <v>2008</v>
      </c>
      <c r="D128" s="57" t="s">
        <v>200</v>
      </c>
      <c r="E128" s="58">
        <v>35516</v>
      </c>
      <c r="F128" s="58">
        <v>35516</v>
      </c>
      <c r="G128" s="59"/>
    </row>
    <row r="129" spans="1:7" s="2" customFormat="1">
      <c r="A129" s="62">
        <v>926</v>
      </c>
      <c r="B129" s="62"/>
      <c r="C129" s="62"/>
      <c r="D129" s="63" t="s">
        <v>152</v>
      </c>
      <c r="E129" s="64">
        <f>SUM(E130)</f>
        <v>22949</v>
      </c>
      <c r="F129" s="64">
        <f>SUM(F130)</f>
        <v>22949</v>
      </c>
      <c r="G129" s="65"/>
    </row>
    <row r="130" spans="1:7" s="2" customFormat="1">
      <c r="A130" s="47"/>
      <c r="B130" s="47">
        <v>92605</v>
      </c>
      <c r="C130" s="47"/>
      <c r="D130" s="51" t="s">
        <v>201</v>
      </c>
      <c r="E130" s="54">
        <f>SUM(E131)</f>
        <v>22949</v>
      </c>
      <c r="F130" s="54">
        <f>SUM(F131)</f>
        <v>22949</v>
      </c>
      <c r="G130" s="55"/>
    </row>
    <row r="131" spans="1:7" s="2" customFormat="1" ht="59.25" customHeight="1">
      <c r="A131" s="56"/>
      <c r="B131" s="56"/>
      <c r="C131" s="56">
        <v>2008</v>
      </c>
      <c r="D131" s="57" t="s">
        <v>200</v>
      </c>
      <c r="E131" s="58">
        <v>22949</v>
      </c>
      <c r="F131" s="58">
        <v>22949</v>
      </c>
      <c r="G131" s="59"/>
    </row>
    <row r="132" spans="1:7" ht="18.75" customHeight="1">
      <c r="A132" s="206" t="s">
        <v>8</v>
      </c>
      <c r="B132" s="206"/>
      <c r="C132" s="206"/>
      <c r="D132" s="206"/>
      <c r="E132" s="68">
        <f>SUM(E7,E13,E18,E26,E29,E37,E40,E67,E78,E97,E117,E121,E124,E129)</f>
        <v>23347039</v>
      </c>
      <c r="F132" s="68">
        <f>SUM(F7,F13,F18,F26,F29,F37,F40,F67,F78,F97,F117,F121,F124,F129)</f>
        <v>21541618</v>
      </c>
      <c r="G132" s="68">
        <f>SUM(G7,G13,G18,G26,G29,G37,G40,G67,G78,G97,G117,G121,G124,G129)</f>
        <v>1805421</v>
      </c>
    </row>
    <row r="133" spans="1:7">
      <c r="A133" s="207"/>
      <c r="B133" s="207"/>
      <c r="C133" s="207"/>
      <c r="D133" s="207"/>
      <c r="E133" s="6"/>
    </row>
    <row r="134" spans="1:7">
      <c r="B134" s="6"/>
      <c r="C134" s="6"/>
      <c r="D134" s="6"/>
      <c r="E134" s="6"/>
    </row>
    <row r="135" spans="1:7">
      <c r="B135" s="6"/>
      <c r="C135" s="6"/>
      <c r="D135" s="6"/>
      <c r="E135" s="6"/>
    </row>
    <row r="136" spans="1:7">
      <c r="B136" s="6"/>
      <c r="C136" s="6"/>
      <c r="D136" s="6"/>
      <c r="E136" s="6"/>
    </row>
    <row r="137" spans="1:7">
      <c r="B137" s="6"/>
      <c r="C137" s="6"/>
      <c r="D137" s="6"/>
      <c r="E137" s="6"/>
    </row>
    <row r="138" spans="1:7">
      <c r="B138" s="6"/>
      <c r="C138" s="6"/>
      <c r="D138" s="6"/>
      <c r="E138" s="6"/>
    </row>
    <row r="139" spans="1:7">
      <c r="B139" s="6"/>
      <c r="C139" s="6"/>
      <c r="D139" s="6"/>
      <c r="E139" s="6"/>
    </row>
    <row r="140" spans="1:7">
      <c r="B140" s="6"/>
      <c r="C140" s="6"/>
      <c r="D140" s="6"/>
      <c r="E140" s="6"/>
    </row>
    <row r="141" spans="1:7">
      <c r="B141" s="6"/>
      <c r="C141" s="6"/>
      <c r="D141" s="6"/>
      <c r="E141" s="6"/>
    </row>
  </sheetData>
  <mergeCells count="10">
    <mergeCell ref="A132:D132"/>
    <mergeCell ref="A133:D133"/>
    <mergeCell ref="F1:G1"/>
    <mergeCell ref="A2:G2"/>
    <mergeCell ref="A4:A5"/>
    <mergeCell ref="B4:B5"/>
    <mergeCell ref="C4:C5"/>
    <mergeCell ref="D4:D5"/>
    <mergeCell ref="E4:E5"/>
    <mergeCell ref="F4:G4"/>
  </mergeCells>
  <printOptions horizontalCentered="1"/>
  <pageMargins left="0.68" right="0.54" top="1.03" bottom="0.59055118110236227" header="0.51181102362204722" footer="0.51181102362204722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00"/>
  <sheetViews>
    <sheetView showGridLines="0" topLeftCell="A22" zoomScale="85" zoomScaleNormal="85" workbookViewId="0">
      <selection activeCell="D52" sqref="D52"/>
    </sheetView>
  </sheetViews>
  <sheetFormatPr defaultRowHeight="12.75"/>
  <cols>
    <col min="1" max="1" width="5.85546875" customWidth="1"/>
    <col min="2" max="2" width="8.85546875" bestFit="1" customWidth="1"/>
    <col min="3" max="3" width="40.85546875" customWidth="1"/>
    <col min="4" max="4" width="14.42578125" customWidth="1"/>
    <col min="5" max="5" width="15" style="6" customWidth="1"/>
    <col min="6" max="7" width="16.7109375" style="6" customWidth="1"/>
    <col min="8" max="9" width="15" style="6" customWidth="1"/>
    <col min="10" max="10" width="18.140625" style="6" customWidth="1"/>
    <col min="11" max="14" width="15" style="6" customWidth="1"/>
  </cols>
  <sheetData>
    <row r="1" spans="1:14" ht="48.75" customHeight="1">
      <c r="K1" s="214" t="s">
        <v>202</v>
      </c>
      <c r="L1" s="214"/>
      <c r="M1" s="41"/>
      <c r="N1" s="41"/>
    </row>
    <row r="2" spans="1:14" ht="58.5" customHeight="1">
      <c r="A2" s="215" t="s">
        <v>203</v>
      </c>
      <c r="B2" s="215"/>
      <c r="C2" s="215"/>
      <c r="D2" s="215"/>
      <c r="E2" s="215"/>
      <c r="F2" s="216"/>
      <c r="G2" s="215"/>
      <c r="H2" s="215"/>
      <c r="I2" s="39"/>
    </row>
    <row r="3" spans="1:14" ht="9.75" customHeight="1">
      <c r="A3" s="39"/>
      <c r="B3" s="39"/>
      <c r="C3" s="39"/>
      <c r="D3" s="39"/>
      <c r="E3" s="39"/>
      <c r="F3" s="39"/>
      <c r="G3" s="39"/>
      <c r="H3" s="7"/>
      <c r="I3" s="7"/>
      <c r="L3" s="49" t="s">
        <v>0</v>
      </c>
      <c r="M3" s="1"/>
      <c r="N3" s="1"/>
    </row>
    <row r="4" spans="1:14" s="2" customFormat="1" ht="15" customHeight="1" thickBot="1">
      <c r="A4" s="217" t="s">
        <v>1</v>
      </c>
      <c r="B4" s="217" t="s">
        <v>9</v>
      </c>
      <c r="C4" s="212" t="s">
        <v>10</v>
      </c>
      <c r="D4" s="221" t="s">
        <v>45</v>
      </c>
      <c r="E4" s="224" t="s">
        <v>5</v>
      </c>
      <c r="F4" s="225"/>
      <c r="G4" s="225"/>
      <c r="H4" s="225"/>
      <c r="I4" s="225"/>
      <c r="J4" s="225"/>
      <c r="K4" s="225"/>
      <c r="L4" s="225"/>
      <c r="M4" s="225"/>
      <c r="N4" s="226"/>
    </row>
    <row r="5" spans="1:14" s="2" customFormat="1" ht="12" customHeight="1">
      <c r="A5" s="218"/>
      <c r="B5" s="218"/>
      <c r="C5" s="220"/>
      <c r="D5" s="222"/>
      <c r="E5" s="227" t="s">
        <v>11</v>
      </c>
      <c r="F5" s="229" t="s">
        <v>5</v>
      </c>
      <c r="G5" s="230"/>
      <c r="H5" s="230"/>
      <c r="I5" s="230"/>
      <c r="J5" s="230"/>
      <c r="K5" s="231"/>
      <c r="L5" s="227" t="s">
        <v>13</v>
      </c>
      <c r="M5" s="232" t="s">
        <v>5</v>
      </c>
      <c r="N5" s="233"/>
    </row>
    <row r="6" spans="1:14" s="2" customFormat="1" ht="36" customHeight="1">
      <c r="A6" s="218"/>
      <c r="B6" s="218"/>
      <c r="C6" s="220"/>
      <c r="D6" s="222"/>
      <c r="E6" s="227"/>
      <c r="F6" s="234" t="s">
        <v>37</v>
      </c>
      <c r="G6" s="235"/>
      <c r="H6" s="217" t="s">
        <v>38</v>
      </c>
      <c r="I6" s="217" t="s">
        <v>41</v>
      </c>
      <c r="J6" s="212" t="s">
        <v>154</v>
      </c>
      <c r="K6" s="212" t="s">
        <v>14</v>
      </c>
      <c r="L6" s="227"/>
      <c r="M6" s="212" t="s">
        <v>44</v>
      </c>
      <c r="N6" s="69" t="s">
        <v>12</v>
      </c>
    </row>
    <row r="7" spans="1:14" s="3" customFormat="1" ht="373.5" customHeight="1" thickBot="1">
      <c r="A7" s="219"/>
      <c r="B7" s="219"/>
      <c r="C7" s="213"/>
      <c r="D7" s="223"/>
      <c r="E7" s="228"/>
      <c r="F7" s="37" t="s">
        <v>36</v>
      </c>
      <c r="G7" s="38" t="s">
        <v>39</v>
      </c>
      <c r="H7" s="219"/>
      <c r="I7" s="219"/>
      <c r="J7" s="213"/>
      <c r="K7" s="213"/>
      <c r="L7" s="228"/>
      <c r="M7" s="213"/>
      <c r="N7" s="70" t="s">
        <v>43</v>
      </c>
    </row>
    <row r="8" spans="1:14" s="2" customFormat="1">
      <c r="A8" s="8">
        <v>1</v>
      </c>
      <c r="B8" s="8">
        <v>2</v>
      </c>
      <c r="C8" s="8">
        <v>3</v>
      </c>
      <c r="D8" s="8">
        <v>4</v>
      </c>
      <c r="E8" s="8">
        <v>5</v>
      </c>
      <c r="F8" s="8">
        <v>6</v>
      </c>
      <c r="G8" s="8">
        <v>7</v>
      </c>
      <c r="H8" s="8">
        <v>8</v>
      </c>
      <c r="I8" s="8">
        <v>9</v>
      </c>
      <c r="J8" s="8">
        <v>10</v>
      </c>
      <c r="K8" s="8">
        <v>11</v>
      </c>
      <c r="L8" s="8">
        <v>12</v>
      </c>
      <c r="M8" s="8">
        <v>13</v>
      </c>
      <c r="N8" s="8">
        <v>14</v>
      </c>
    </row>
    <row r="9" spans="1:14" s="2" customFormat="1" ht="16.5" customHeight="1">
      <c r="A9" s="139" t="s">
        <v>49</v>
      </c>
      <c r="B9" s="140"/>
      <c r="C9" s="140" t="s">
        <v>50</v>
      </c>
      <c r="D9" s="141">
        <f>SUM(D10:D13)</f>
        <v>4880548</v>
      </c>
      <c r="E9" s="141">
        <f>SUM(E10:E13)</f>
        <v>54120</v>
      </c>
      <c r="F9" s="140"/>
      <c r="G9" s="141">
        <f>SUM(G10:G13)</f>
        <v>20420</v>
      </c>
      <c r="H9" s="141">
        <f>SUM(H10:H13)</f>
        <v>33700</v>
      </c>
      <c r="I9" s="140"/>
      <c r="J9" s="140"/>
      <c r="K9" s="141"/>
      <c r="L9" s="142">
        <f>SUM(L10:L13)</f>
        <v>4826428</v>
      </c>
      <c r="M9" s="142">
        <f>SUM(M10:M13)</f>
        <v>4826428</v>
      </c>
      <c r="N9" s="141">
        <f>SUM(N10:N13)</f>
        <v>4826428</v>
      </c>
    </row>
    <row r="10" spans="1:14" s="2" customFormat="1" ht="15">
      <c r="A10" s="143"/>
      <c r="B10" s="143" t="s">
        <v>155</v>
      </c>
      <c r="C10" s="143" t="s">
        <v>156</v>
      </c>
      <c r="D10" s="144">
        <v>20000</v>
      </c>
      <c r="E10" s="144">
        <v>20000</v>
      </c>
      <c r="F10" s="143"/>
      <c r="G10" s="144">
        <v>20000</v>
      </c>
      <c r="H10" s="143"/>
      <c r="I10" s="143"/>
      <c r="J10" s="143"/>
      <c r="K10" s="143"/>
      <c r="L10" s="143"/>
      <c r="M10" s="143"/>
      <c r="N10" s="143"/>
    </row>
    <row r="11" spans="1:14" s="2" customFormat="1" ht="30">
      <c r="A11" s="143"/>
      <c r="B11" s="160" t="s">
        <v>51</v>
      </c>
      <c r="C11" s="143" t="s">
        <v>157</v>
      </c>
      <c r="D11" s="145">
        <v>4826428</v>
      </c>
      <c r="E11" s="146"/>
      <c r="F11" s="146"/>
      <c r="G11" s="146"/>
      <c r="H11" s="146"/>
      <c r="I11" s="146"/>
      <c r="J11" s="146"/>
      <c r="K11" s="145"/>
      <c r="L11" s="145">
        <v>4826428</v>
      </c>
      <c r="M11" s="145">
        <v>4826428</v>
      </c>
      <c r="N11" s="145">
        <v>4826428</v>
      </c>
    </row>
    <row r="12" spans="1:14" s="2" customFormat="1" ht="15">
      <c r="A12" s="143"/>
      <c r="B12" s="143" t="s">
        <v>158</v>
      </c>
      <c r="C12" s="143" t="s">
        <v>159</v>
      </c>
      <c r="D12" s="144">
        <v>33700</v>
      </c>
      <c r="E12" s="144">
        <v>33700</v>
      </c>
      <c r="F12" s="143"/>
      <c r="G12" s="143"/>
      <c r="H12" s="144">
        <v>33700</v>
      </c>
      <c r="I12" s="143"/>
      <c r="J12" s="143"/>
      <c r="K12" s="143"/>
      <c r="L12" s="143"/>
      <c r="M12" s="143"/>
      <c r="N12" s="143"/>
    </row>
    <row r="13" spans="1:14" s="2" customFormat="1" ht="15">
      <c r="A13" s="143"/>
      <c r="B13" s="143" t="s">
        <v>56</v>
      </c>
      <c r="C13" s="143" t="s">
        <v>57</v>
      </c>
      <c r="D13" s="143">
        <v>420</v>
      </c>
      <c r="E13" s="143">
        <v>420</v>
      </c>
      <c r="F13" s="143"/>
      <c r="G13" s="143">
        <v>420</v>
      </c>
      <c r="H13" s="143"/>
      <c r="I13" s="143"/>
      <c r="J13" s="143"/>
      <c r="K13" s="143"/>
      <c r="L13" s="143"/>
      <c r="M13" s="143"/>
      <c r="N13" s="143"/>
    </row>
    <row r="14" spans="1:14" s="2" customFormat="1" ht="18" customHeight="1">
      <c r="A14" s="147">
        <v>600</v>
      </c>
      <c r="B14" s="147"/>
      <c r="C14" s="147" t="s">
        <v>59</v>
      </c>
      <c r="D14" s="142">
        <f>SUM(D15:D19)</f>
        <v>1566401</v>
      </c>
      <c r="E14" s="142">
        <f>SUM(E15:E19)</f>
        <v>399020</v>
      </c>
      <c r="F14" s="142">
        <f>SUM(F15:F19)</f>
        <v>75000</v>
      </c>
      <c r="G14" s="142">
        <f>SUM(G15:G19)</f>
        <v>322020</v>
      </c>
      <c r="H14" s="147"/>
      <c r="I14" s="142">
        <f>SUM(I15:I19)</f>
        <v>2000</v>
      </c>
      <c r="J14" s="147"/>
      <c r="K14" s="142"/>
      <c r="L14" s="142">
        <f>SUM(L15:L19)</f>
        <v>1167381</v>
      </c>
      <c r="M14" s="142">
        <f>SUM(M15:M19)</f>
        <v>1167381</v>
      </c>
      <c r="N14" s="142">
        <f>SUM(N15:N19)</f>
        <v>1033260</v>
      </c>
    </row>
    <row r="15" spans="1:14" s="2" customFormat="1" ht="18" customHeight="1">
      <c r="A15" s="147"/>
      <c r="B15" s="143">
        <v>60013</v>
      </c>
      <c r="C15" s="143" t="s">
        <v>206</v>
      </c>
      <c r="D15" s="144">
        <v>50069</v>
      </c>
      <c r="E15" s="144">
        <v>69</v>
      </c>
      <c r="F15" s="144"/>
      <c r="G15" s="144">
        <v>69</v>
      </c>
      <c r="H15" s="143"/>
      <c r="I15" s="143"/>
      <c r="J15" s="143"/>
      <c r="K15" s="144"/>
      <c r="L15" s="144">
        <v>50000</v>
      </c>
      <c r="M15" s="144">
        <v>50000</v>
      </c>
      <c r="N15" s="144"/>
    </row>
    <row r="16" spans="1:14" s="2" customFormat="1" ht="15">
      <c r="A16" s="143"/>
      <c r="B16" s="143">
        <v>60014</v>
      </c>
      <c r="C16" s="143" t="s">
        <v>60</v>
      </c>
      <c r="D16" s="144">
        <v>125024</v>
      </c>
      <c r="E16" s="144">
        <v>95024</v>
      </c>
      <c r="F16" s="143"/>
      <c r="G16" s="144">
        <v>95024</v>
      </c>
      <c r="H16" s="143"/>
      <c r="I16" s="143"/>
      <c r="J16" s="143"/>
      <c r="K16" s="143"/>
      <c r="L16" s="144">
        <v>30000</v>
      </c>
      <c r="M16" s="144">
        <v>30000</v>
      </c>
      <c r="N16" s="143"/>
    </row>
    <row r="17" spans="1:14" s="2" customFormat="1" ht="15">
      <c r="A17" s="143"/>
      <c r="B17" s="143">
        <v>60016</v>
      </c>
      <c r="C17" s="143" t="s">
        <v>160</v>
      </c>
      <c r="D17" s="144">
        <v>153627</v>
      </c>
      <c r="E17" s="144">
        <v>109627</v>
      </c>
      <c r="F17" s="143"/>
      <c r="G17" s="144">
        <v>109627</v>
      </c>
      <c r="H17" s="143"/>
      <c r="I17" s="143"/>
      <c r="J17" s="143"/>
      <c r="K17" s="144"/>
      <c r="L17" s="144">
        <v>44000</v>
      </c>
      <c r="M17" s="144">
        <v>44000</v>
      </c>
      <c r="N17" s="144"/>
    </row>
    <row r="18" spans="1:14" s="2" customFormat="1" ht="15">
      <c r="A18" s="143"/>
      <c r="B18" s="143">
        <v>60031</v>
      </c>
      <c r="C18" s="143" t="s">
        <v>62</v>
      </c>
      <c r="D18" s="144">
        <v>187000</v>
      </c>
      <c r="E18" s="144">
        <v>182000</v>
      </c>
      <c r="F18" s="144">
        <v>75000</v>
      </c>
      <c r="G18" s="144">
        <v>105000</v>
      </c>
      <c r="H18" s="143"/>
      <c r="I18" s="144">
        <v>2000</v>
      </c>
      <c r="J18" s="143"/>
      <c r="K18" s="143"/>
      <c r="L18" s="144">
        <v>5000</v>
      </c>
      <c r="M18" s="144">
        <v>5000</v>
      </c>
      <c r="N18" s="143"/>
    </row>
    <row r="19" spans="1:14" s="2" customFormat="1" ht="15">
      <c r="A19" s="143"/>
      <c r="B19" s="143">
        <v>60095</v>
      </c>
      <c r="C19" s="143" t="s">
        <v>57</v>
      </c>
      <c r="D19" s="144">
        <v>1050681</v>
      </c>
      <c r="E19" s="144">
        <v>12300</v>
      </c>
      <c r="F19" s="143"/>
      <c r="G19" s="144">
        <v>12300</v>
      </c>
      <c r="H19" s="143"/>
      <c r="I19" s="143"/>
      <c r="J19" s="143"/>
      <c r="K19" s="144"/>
      <c r="L19" s="144">
        <v>1038381</v>
      </c>
      <c r="M19" s="144">
        <v>1038381</v>
      </c>
      <c r="N19" s="144">
        <v>1033260</v>
      </c>
    </row>
    <row r="20" spans="1:14" s="2" customFormat="1" ht="15.75">
      <c r="A20" s="147">
        <v>630</v>
      </c>
      <c r="B20" s="147"/>
      <c r="C20" s="147" t="s">
        <v>207</v>
      </c>
      <c r="D20" s="142">
        <f>SUM(D21)</f>
        <v>16500</v>
      </c>
      <c r="E20" s="142">
        <f>SUM(E21)</f>
        <v>16500</v>
      </c>
      <c r="F20" s="147"/>
      <c r="G20" s="142"/>
      <c r="H20" s="147"/>
      <c r="I20" s="147"/>
      <c r="J20" s="142">
        <f>SUM(J21)</f>
        <v>16500</v>
      </c>
      <c r="K20" s="142"/>
      <c r="L20" s="142"/>
      <c r="M20" s="142"/>
      <c r="N20" s="142"/>
    </row>
    <row r="21" spans="1:14" s="2" customFormat="1" ht="15.75">
      <c r="A21" s="147"/>
      <c r="B21" s="143">
        <v>63095</v>
      </c>
      <c r="C21" s="143" t="s">
        <v>57</v>
      </c>
      <c r="D21" s="144">
        <v>16500</v>
      </c>
      <c r="E21" s="144">
        <v>16500</v>
      </c>
      <c r="F21" s="143"/>
      <c r="G21" s="144"/>
      <c r="H21" s="143"/>
      <c r="I21" s="143"/>
      <c r="J21" s="144">
        <v>16500</v>
      </c>
      <c r="K21" s="144"/>
      <c r="L21" s="144"/>
      <c r="M21" s="144"/>
      <c r="N21" s="144"/>
    </row>
    <row r="22" spans="1:14" s="2" customFormat="1" ht="18" customHeight="1">
      <c r="A22" s="147">
        <v>700</v>
      </c>
      <c r="B22" s="147"/>
      <c r="C22" s="147" t="s">
        <v>65</v>
      </c>
      <c r="D22" s="142">
        <f>SUM(D23:D24)</f>
        <v>1015443</v>
      </c>
      <c r="E22" s="142">
        <f>SUM(E23:E24)</f>
        <v>392787</v>
      </c>
      <c r="F22" s="142">
        <f>SUM(F23)</f>
        <v>3000</v>
      </c>
      <c r="G22" s="142">
        <f>SUM(G23:G24)</f>
        <v>389787</v>
      </c>
      <c r="H22" s="147"/>
      <c r="I22" s="147"/>
      <c r="J22" s="147"/>
      <c r="K22" s="142"/>
      <c r="L22" s="142">
        <f>SUM(L23:L24)</f>
        <v>622656</v>
      </c>
      <c r="M22" s="142">
        <f>SUM(M23:M24)</f>
        <v>622656</v>
      </c>
      <c r="N22" s="142">
        <f>SUM(N23:N24)</f>
        <v>622656</v>
      </c>
    </row>
    <row r="23" spans="1:14" s="2" customFormat="1" ht="15">
      <c r="A23" s="154"/>
      <c r="B23" s="148">
        <v>70005</v>
      </c>
      <c r="C23" s="148" t="s">
        <v>161</v>
      </c>
      <c r="D23" s="149">
        <v>1014656</v>
      </c>
      <c r="E23" s="150">
        <v>392000</v>
      </c>
      <c r="F23" s="150">
        <v>3000</v>
      </c>
      <c r="G23" s="150">
        <v>389000</v>
      </c>
      <c r="H23" s="151"/>
      <c r="I23" s="151"/>
      <c r="J23" s="151"/>
      <c r="K23" s="150"/>
      <c r="L23" s="150">
        <v>622656</v>
      </c>
      <c r="M23" s="150">
        <v>622656</v>
      </c>
      <c r="N23" s="150">
        <v>622656</v>
      </c>
    </row>
    <row r="24" spans="1:14" s="2" customFormat="1" ht="15">
      <c r="A24" s="143"/>
      <c r="B24" s="143">
        <v>70095</v>
      </c>
      <c r="C24" s="143" t="s">
        <v>57</v>
      </c>
      <c r="D24" s="144">
        <v>787</v>
      </c>
      <c r="E24" s="144">
        <v>787</v>
      </c>
      <c r="F24" s="143"/>
      <c r="G24" s="144">
        <v>787</v>
      </c>
      <c r="H24" s="143"/>
      <c r="I24" s="143"/>
      <c r="J24" s="143"/>
      <c r="K24" s="143"/>
      <c r="L24" s="143"/>
      <c r="M24" s="185"/>
      <c r="N24" s="143"/>
    </row>
    <row r="25" spans="1:14" s="2" customFormat="1" ht="15.75" customHeight="1">
      <c r="A25" s="176">
        <v>710</v>
      </c>
      <c r="B25" s="177"/>
      <c r="C25" s="180" t="s">
        <v>76</v>
      </c>
      <c r="D25" s="182">
        <f>SUM(D26:D28)</f>
        <v>227706</v>
      </c>
      <c r="E25" s="182">
        <f>SUM(E26:E28)</f>
        <v>164706</v>
      </c>
      <c r="F25" s="182">
        <f>SUM(F26:F28)</f>
        <v>20000</v>
      </c>
      <c r="G25" s="182">
        <f>SUM(G26:G28)</f>
        <v>144706</v>
      </c>
      <c r="H25" s="184"/>
      <c r="I25" s="184"/>
      <c r="J25" s="184"/>
      <c r="K25" s="182"/>
      <c r="L25" s="182">
        <f>SUM(L26:L28)</f>
        <v>63000</v>
      </c>
      <c r="M25" s="182">
        <f>SUM(M26:M28)</f>
        <v>63000</v>
      </c>
      <c r="N25" s="142"/>
    </row>
    <row r="26" spans="1:14" s="2" customFormat="1" ht="15" customHeight="1">
      <c r="A26" s="178"/>
      <c r="B26" s="179">
        <v>71004</v>
      </c>
      <c r="C26" s="181" t="s">
        <v>162</v>
      </c>
      <c r="D26" s="183">
        <v>80706</v>
      </c>
      <c r="E26" s="183">
        <v>80706</v>
      </c>
      <c r="F26" s="183">
        <v>20000</v>
      </c>
      <c r="G26" s="183">
        <v>60706</v>
      </c>
      <c r="H26" s="185"/>
      <c r="I26" s="185"/>
      <c r="J26" s="185"/>
      <c r="K26" s="185"/>
      <c r="L26" s="185"/>
      <c r="M26" s="185"/>
      <c r="N26" s="143"/>
    </row>
    <row r="27" spans="1:14" s="2" customFormat="1" ht="30">
      <c r="A27" s="143"/>
      <c r="B27" s="160">
        <v>71014</v>
      </c>
      <c r="C27" s="143" t="s">
        <v>283</v>
      </c>
      <c r="D27" s="144">
        <v>16000</v>
      </c>
      <c r="E27" s="144">
        <v>16000</v>
      </c>
      <c r="F27" s="143"/>
      <c r="G27" s="144">
        <v>16000</v>
      </c>
      <c r="H27" s="143"/>
      <c r="I27" s="143"/>
      <c r="J27" s="185"/>
      <c r="K27" s="185"/>
      <c r="L27" s="185"/>
      <c r="M27" s="185"/>
      <c r="N27" s="143"/>
    </row>
    <row r="28" spans="1:14" s="2" customFormat="1" ht="15">
      <c r="A28" s="143"/>
      <c r="B28" s="143">
        <v>71035</v>
      </c>
      <c r="C28" s="143" t="s">
        <v>77</v>
      </c>
      <c r="D28" s="144">
        <v>131000</v>
      </c>
      <c r="E28" s="144">
        <v>68000</v>
      </c>
      <c r="F28" s="143"/>
      <c r="G28" s="144">
        <v>68000</v>
      </c>
      <c r="H28" s="143"/>
      <c r="I28" s="143"/>
      <c r="J28" s="143"/>
      <c r="K28" s="144"/>
      <c r="L28" s="144">
        <v>63000</v>
      </c>
      <c r="M28" s="183">
        <v>63000</v>
      </c>
      <c r="N28" s="144"/>
    </row>
    <row r="29" spans="1:14" s="2" customFormat="1" ht="16.5" customHeight="1">
      <c r="A29" s="147">
        <v>750</v>
      </c>
      <c r="B29" s="147"/>
      <c r="C29" s="147" t="s">
        <v>79</v>
      </c>
      <c r="D29" s="142">
        <f>SUM(D30:D36)</f>
        <v>2446334</v>
      </c>
      <c r="E29" s="142">
        <f>SUM(E30:E36)</f>
        <v>2401034</v>
      </c>
      <c r="F29" s="142">
        <f>SUM(F30:F36)</f>
        <v>1743736</v>
      </c>
      <c r="G29" s="142">
        <f>SUM(G30:G36)</f>
        <v>529470</v>
      </c>
      <c r="H29" s="147"/>
      <c r="I29" s="142">
        <f>SUM(I30:I36)</f>
        <v>127828</v>
      </c>
      <c r="J29" s="147"/>
      <c r="K29" s="147"/>
      <c r="L29" s="142">
        <f>SUM(L30:L36)</f>
        <v>45300</v>
      </c>
      <c r="M29" s="182">
        <f>SUM(M30:M36)</f>
        <v>45300</v>
      </c>
      <c r="N29" s="147"/>
    </row>
    <row r="30" spans="1:14" s="2" customFormat="1" ht="15">
      <c r="A30" s="143"/>
      <c r="B30" s="143">
        <v>75011</v>
      </c>
      <c r="C30" s="143" t="s">
        <v>80</v>
      </c>
      <c r="D30" s="144">
        <v>117160</v>
      </c>
      <c r="E30" s="144">
        <v>117160</v>
      </c>
      <c r="F30" s="144">
        <v>99660</v>
      </c>
      <c r="G30" s="144">
        <v>17500</v>
      </c>
      <c r="H30" s="143"/>
      <c r="I30" s="143"/>
      <c r="J30" s="143"/>
      <c r="K30" s="143"/>
      <c r="L30" s="143"/>
      <c r="M30" s="143"/>
      <c r="N30" s="143"/>
    </row>
    <row r="31" spans="1:14" s="2" customFormat="1" ht="15">
      <c r="A31" s="143"/>
      <c r="B31" s="143">
        <v>75020</v>
      </c>
      <c r="C31" s="143" t="s">
        <v>83</v>
      </c>
      <c r="D31" s="144">
        <v>16400</v>
      </c>
      <c r="E31" s="144">
        <v>16400</v>
      </c>
      <c r="F31" s="144">
        <v>12732</v>
      </c>
      <c r="G31" s="144">
        <v>3668</v>
      </c>
      <c r="H31" s="143"/>
      <c r="I31" s="143"/>
      <c r="J31" s="143"/>
      <c r="K31" s="143"/>
      <c r="L31" s="143"/>
      <c r="M31" s="143"/>
      <c r="N31" s="143"/>
    </row>
    <row r="32" spans="1:14" s="2" customFormat="1" ht="15">
      <c r="A32" s="143"/>
      <c r="B32" s="143">
        <v>75022</v>
      </c>
      <c r="C32" s="143" t="s">
        <v>163</v>
      </c>
      <c r="D32" s="144">
        <v>99348</v>
      </c>
      <c r="E32" s="144">
        <v>99348</v>
      </c>
      <c r="F32" s="143"/>
      <c r="G32" s="144">
        <v>9000</v>
      </c>
      <c r="H32" s="143"/>
      <c r="I32" s="144">
        <v>90348</v>
      </c>
      <c r="J32" s="143"/>
      <c r="K32" s="143"/>
      <c r="L32" s="143"/>
      <c r="M32" s="143"/>
      <c r="N32" s="143"/>
    </row>
    <row r="33" spans="1:14" s="2" customFormat="1" ht="30">
      <c r="A33" s="143"/>
      <c r="B33" s="146">
        <v>75023</v>
      </c>
      <c r="C33" s="143" t="s">
        <v>205</v>
      </c>
      <c r="D33" s="145">
        <v>2160376</v>
      </c>
      <c r="E33" s="145">
        <v>2115076</v>
      </c>
      <c r="F33" s="145">
        <v>1630544</v>
      </c>
      <c r="G33" s="145">
        <v>481752</v>
      </c>
      <c r="H33" s="146"/>
      <c r="I33" s="145">
        <v>2780</v>
      </c>
      <c r="J33" s="146"/>
      <c r="K33" s="146"/>
      <c r="L33" s="145">
        <v>45300</v>
      </c>
      <c r="M33" s="145">
        <v>45300</v>
      </c>
      <c r="N33" s="146"/>
    </row>
    <row r="34" spans="1:14" s="2" customFormat="1" ht="15">
      <c r="A34" s="143"/>
      <c r="B34" s="143">
        <v>75045</v>
      </c>
      <c r="C34" s="143" t="s">
        <v>164</v>
      </c>
      <c r="D34" s="143">
        <v>550</v>
      </c>
      <c r="E34" s="143">
        <v>550</v>
      </c>
      <c r="F34" s="143"/>
      <c r="G34" s="143">
        <v>550</v>
      </c>
      <c r="H34" s="143"/>
      <c r="I34" s="143"/>
      <c r="J34" s="143"/>
      <c r="K34" s="143"/>
      <c r="L34" s="143"/>
      <c r="M34" s="143"/>
      <c r="N34" s="143"/>
    </row>
    <row r="35" spans="1:14" s="2" customFormat="1" ht="30">
      <c r="A35" s="143"/>
      <c r="B35" s="146">
        <v>75075</v>
      </c>
      <c r="C35" s="146" t="s">
        <v>165</v>
      </c>
      <c r="D35" s="145">
        <v>17800</v>
      </c>
      <c r="E35" s="145">
        <v>17800</v>
      </c>
      <c r="F35" s="146">
        <v>800</v>
      </c>
      <c r="G35" s="145">
        <v>17000</v>
      </c>
      <c r="H35" s="146"/>
      <c r="I35" s="146"/>
      <c r="J35" s="146"/>
      <c r="K35" s="146"/>
      <c r="L35" s="146"/>
      <c r="M35" s="146"/>
      <c r="N35" s="146"/>
    </row>
    <row r="36" spans="1:14" s="2" customFormat="1" ht="15">
      <c r="A36" s="154"/>
      <c r="B36" s="154">
        <v>75095</v>
      </c>
      <c r="C36" s="154" t="s">
        <v>57</v>
      </c>
      <c r="D36" s="155">
        <v>34700</v>
      </c>
      <c r="E36" s="144">
        <v>34700</v>
      </c>
      <c r="F36" s="143"/>
      <c r="G36" s="143"/>
      <c r="H36" s="143"/>
      <c r="I36" s="144">
        <v>34700</v>
      </c>
      <c r="J36" s="143"/>
      <c r="K36" s="143"/>
      <c r="L36" s="143"/>
      <c r="M36" s="143"/>
      <c r="N36" s="143"/>
    </row>
    <row r="37" spans="1:14" s="2" customFormat="1" ht="44.25" customHeight="1">
      <c r="A37" s="205">
        <v>751</v>
      </c>
      <c r="B37" s="156"/>
      <c r="C37" s="156" t="s">
        <v>166</v>
      </c>
      <c r="D37" s="157">
        <f>SUM(D38)</f>
        <v>1272</v>
      </c>
      <c r="E37" s="157">
        <f>SUM(E38)</f>
        <v>1272</v>
      </c>
      <c r="F37" s="157">
        <f>SUM(F38)</f>
        <v>1272</v>
      </c>
      <c r="G37" s="156"/>
      <c r="H37" s="156"/>
      <c r="I37" s="156"/>
      <c r="J37" s="156"/>
      <c r="K37" s="156"/>
      <c r="L37" s="156"/>
      <c r="M37" s="156"/>
      <c r="N37" s="156"/>
    </row>
    <row r="38" spans="1:14" s="2" customFormat="1" ht="30">
      <c r="A38" s="146"/>
      <c r="B38" s="146">
        <v>75101</v>
      </c>
      <c r="C38" s="146" t="s">
        <v>204</v>
      </c>
      <c r="D38" s="145">
        <v>1272</v>
      </c>
      <c r="E38" s="145">
        <v>1272</v>
      </c>
      <c r="F38" s="145">
        <v>1272</v>
      </c>
      <c r="G38" s="146"/>
      <c r="H38" s="146"/>
      <c r="I38" s="146"/>
      <c r="J38" s="146"/>
      <c r="K38" s="146"/>
      <c r="L38" s="146"/>
      <c r="M38" s="146"/>
      <c r="N38" s="146"/>
    </row>
    <row r="39" spans="1:14" s="2" customFormat="1" ht="31.5">
      <c r="A39" s="158">
        <v>754</v>
      </c>
      <c r="B39" s="158"/>
      <c r="C39" s="158" t="s">
        <v>167</v>
      </c>
      <c r="D39" s="158">
        <f t="shared" ref="D39:I39" si="0">SUM(D40:D43)</f>
        <v>155086</v>
      </c>
      <c r="E39" s="158">
        <f t="shared" si="0"/>
        <v>155086</v>
      </c>
      <c r="F39" s="158">
        <f t="shared" si="0"/>
        <v>51866</v>
      </c>
      <c r="G39" s="158">
        <f t="shared" si="0"/>
        <v>100500</v>
      </c>
      <c r="H39" s="158">
        <f t="shared" si="0"/>
        <v>2000</v>
      </c>
      <c r="I39" s="158">
        <f t="shared" si="0"/>
        <v>720</v>
      </c>
      <c r="J39" s="158"/>
      <c r="K39" s="158"/>
      <c r="L39" s="158"/>
      <c r="M39" s="158"/>
      <c r="N39" s="158"/>
    </row>
    <row r="40" spans="1:14" s="2" customFormat="1" ht="15.75">
      <c r="A40" s="158"/>
      <c r="B40" s="159">
        <v>75406</v>
      </c>
      <c r="C40" s="145" t="s">
        <v>208</v>
      </c>
      <c r="D40" s="145">
        <v>2000</v>
      </c>
      <c r="E40" s="145">
        <v>2000</v>
      </c>
      <c r="F40" s="145"/>
      <c r="G40" s="145"/>
      <c r="H40" s="145">
        <v>2000</v>
      </c>
      <c r="I40" s="145"/>
      <c r="J40" s="145"/>
      <c r="K40" s="145"/>
      <c r="L40" s="145"/>
      <c r="M40" s="145"/>
      <c r="N40" s="145"/>
    </row>
    <row r="41" spans="1:14" s="2" customFormat="1" ht="15">
      <c r="A41" s="143"/>
      <c r="B41" s="143">
        <v>75412</v>
      </c>
      <c r="C41" s="143" t="s">
        <v>168</v>
      </c>
      <c r="D41" s="144">
        <v>140586</v>
      </c>
      <c r="E41" s="144">
        <v>140586</v>
      </c>
      <c r="F41" s="144">
        <v>51866</v>
      </c>
      <c r="G41" s="144">
        <v>88000</v>
      </c>
      <c r="H41" s="143"/>
      <c r="I41" s="143">
        <v>720</v>
      </c>
      <c r="J41" s="143"/>
      <c r="K41" s="143"/>
      <c r="L41" s="143"/>
      <c r="M41" s="143"/>
      <c r="N41" s="143"/>
    </row>
    <row r="42" spans="1:14" s="2" customFormat="1" ht="15">
      <c r="A42" s="143"/>
      <c r="B42" s="143">
        <v>75414</v>
      </c>
      <c r="C42" s="143" t="s">
        <v>169</v>
      </c>
      <c r="D42" s="143">
        <v>500</v>
      </c>
      <c r="E42" s="143">
        <v>500</v>
      </c>
      <c r="F42" s="143"/>
      <c r="G42" s="143">
        <v>500</v>
      </c>
      <c r="H42" s="143"/>
      <c r="I42" s="143"/>
      <c r="J42" s="143"/>
      <c r="K42" s="143"/>
      <c r="L42" s="143"/>
      <c r="M42" s="143"/>
      <c r="N42" s="143"/>
    </row>
    <row r="43" spans="1:14" s="2" customFormat="1" ht="15">
      <c r="A43" s="143"/>
      <c r="B43" s="143">
        <v>75495</v>
      </c>
      <c r="C43" s="143" t="s">
        <v>57</v>
      </c>
      <c r="D43" s="144">
        <v>12000</v>
      </c>
      <c r="E43" s="144">
        <v>12000</v>
      </c>
      <c r="F43" s="143"/>
      <c r="G43" s="144">
        <v>12000</v>
      </c>
      <c r="H43" s="143"/>
      <c r="I43" s="143"/>
      <c r="J43" s="143"/>
      <c r="K43" s="143"/>
      <c r="L43" s="143"/>
      <c r="M43" s="143"/>
      <c r="N43" s="143"/>
    </row>
    <row r="44" spans="1:14" s="2" customFormat="1" ht="15.75">
      <c r="A44" s="147">
        <v>757</v>
      </c>
      <c r="B44" s="147"/>
      <c r="C44" s="147" t="s">
        <v>170</v>
      </c>
      <c r="D44" s="142">
        <f>SUM(D45)</f>
        <v>180000</v>
      </c>
      <c r="E44" s="142">
        <f>SUM(E45)</f>
        <v>180000</v>
      </c>
      <c r="F44" s="147"/>
      <c r="G44" s="147"/>
      <c r="H44" s="147"/>
      <c r="I44" s="147"/>
      <c r="J44" s="147"/>
      <c r="K44" s="142">
        <f>SUM(K45)</f>
        <v>180000</v>
      </c>
      <c r="L44" s="147"/>
      <c r="M44" s="147"/>
      <c r="N44" s="147"/>
    </row>
    <row r="45" spans="1:14" s="2" customFormat="1" ht="45.75" customHeight="1">
      <c r="A45" s="143"/>
      <c r="B45" s="146">
        <v>75702</v>
      </c>
      <c r="C45" s="146" t="s">
        <v>171</v>
      </c>
      <c r="D45" s="145">
        <v>180000</v>
      </c>
      <c r="E45" s="145">
        <v>180000</v>
      </c>
      <c r="F45" s="146"/>
      <c r="G45" s="146"/>
      <c r="H45" s="146"/>
      <c r="I45" s="146"/>
      <c r="J45" s="146"/>
      <c r="K45" s="145">
        <v>180000</v>
      </c>
      <c r="L45" s="146"/>
      <c r="M45" s="146"/>
      <c r="N45" s="146"/>
    </row>
    <row r="46" spans="1:14" s="2" customFormat="1" ht="15.75">
      <c r="A46" s="147">
        <v>758</v>
      </c>
      <c r="B46" s="147"/>
      <c r="C46" s="147" t="s">
        <v>124</v>
      </c>
      <c r="D46" s="142">
        <f>SUM(D47)</f>
        <v>160650</v>
      </c>
      <c r="E46" s="142">
        <f>SUM(E47)</f>
        <v>160650</v>
      </c>
      <c r="F46" s="147"/>
      <c r="G46" s="142">
        <f>SUM(G47)</f>
        <v>160650</v>
      </c>
      <c r="H46" s="147"/>
      <c r="I46" s="147"/>
      <c r="J46" s="147"/>
      <c r="K46" s="147"/>
      <c r="L46" s="147"/>
      <c r="M46" s="147"/>
      <c r="N46" s="147"/>
    </row>
    <row r="47" spans="1:14" s="2" customFormat="1" ht="15">
      <c r="A47" s="154"/>
      <c r="B47" s="154">
        <v>75818</v>
      </c>
      <c r="C47" s="154" t="s">
        <v>172</v>
      </c>
      <c r="D47" s="155">
        <v>160650</v>
      </c>
      <c r="E47" s="144">
        <v>160650</v>
      </c>
      <c r="F47" s="143"/>
      <c r="G47" s="144">
        <v>160650</v>
      </c>
      <c r="H47" s="143"/>
      <c r="I47" s="143"/>
      <c r="J47" s="143"/>
      <c r="K47" s="143"/>
      <c r="L47" s="143"/>
      <c r="M47" s="143"/>
      <c r="N47" s="143"/>
    </row>
    <row r="48" spans="1:14" s="2" customFormat="1" ht="15.75">
      <c r="A48" s="152">
        <v>801</v>
      </c>
      <c r="B48" s="152"/>
      <c r="C48" s="152" t="s">
        <v>130</v>
      </c>
      <c r="D48" s="153">
        <f>SUM(D49:D57)</f>
        <v>8935930</v>
      </c>
      <c r="E48" s="153">
        <f>SUM(E49:E57)</f>
        <v>8935930</v>
      </c>
      <c r="F48" s="153">
        <f>SUM(F49:F57)</f>
        <v>6579689</v>
      </c>
      <c r="G48" s="153">
        <f>SUM(G49:G57)</f>
        <v>1821567</v>
      </c>
      <c r="H48" s="152"/>
      <c r="I48" s="153">
        <f>SUM(I49:I57)</f>
        <v>406452</v>
      </c>
      <c r="J48" s="153">
        <f>SUM(J49:J57)</f>
        <v>128222</v>
      </c>
      <c r="K48" s="152"/>
      <c r="L48" s="152"/>
      <c r="M48" s="152"/>
      <c r="N48" s="152"/>
    </row>
    <row r="49" spans="1:14" s="2" customFormat="1" ht="15">
      <c r="A49" s="143"/>
      <c r="B49" s="143">
        <v>80101</v>
      </c>
      <c r="C49" s="143" t="s">
        <v>131</v>
      </c>
      <c r="D49" s="144">
        <v>4688601</v>
      </c>
      <c r="E49" s="144">
        <v>4688601</v>
      </c>
      <c r="F49" s="144">
        <v>3618908</v>
      </c>
      <c r="G49" s="144">
        <v>837993</v>
      </c>
      <c r="H49" s="143"/>
      <c r="I49" s="144">
        <v>231700</v>
      </c>
      <c r="J49" s="143"/>
      <c r="K49" s="143"/>
      <c r="L49" s="143"/>
      <c r="M49" s="143"/>
      <c r="N49" s="143"/>
    </row>
    <row r="50" spans="1:14" s="2" customFormat="1" ht="30">
      <c r="A50" s="143"/>
      <c r="B50" s="146">
        <v>80103</v>
      </c>
      <c r="C50" s="146" t="s">
        <v>173</v>
      </c>
      <c r="D50" s="145">
        <v>209734</v>
      </c>
      <c r="E50" s="145">
        <v>209734</v>
      </c>
      <c r="F50" s="145">
        <v>183014</v>
      </c>
      <c r="G50" s="145">
        <v>12050</v>
      </c>
      <c r="H50" s="146"/>
      <c r="I50" s="145">
        <v>14670</v>
      </c>
      <c r="J50" s="146"/>
      <c r="K50" s="146"/>
      <c r="L50" s="146"/>
      <c r="M50" s="146"/>
      <c r="N50" s="146"/>
    </row>
    <row r="51" spans="1:14" s="2" customFormat="1" ht="15">
      <c r="A51" s="143"/>
      <c r="B51" s="143">
        <v>80104</v>
      </c>
      <c r="C51" s="143" t="s">
        <v>132</v>
      </c>
      <c r="D51" s="144">
        <v>959564</v>
      </c>
      <c r="E51" s="144">
        <v>959564</v>
      </c>
      <c r="F51" s="144">
        <v>701038</v>
      </c>
      <c r="G51" s="144">
        <v>215510</v>
      </c>
      <c r="H51" s="143"/>
      <c r="I51" s="144">
        <v>43016</v>
      </c>
      <c r="J51" s="143"/>
      <c r="K51" s="143"/>
      <c r="L51" s="143"/>
      <c r="M51" s="143"/>
      <c r="N51" s="143"/>
    </row>
    <row r="52" spans="1:14" s="2" customFormat="1" ht="15">
      <c r="A52" s="143"/>
      <c r="B52" s="143">
        <v>80110</v>
      </c>
      <c r="C52" s="143" t="s">
        <v>174</v>
      </c>
      <c r="D52" s="144">
        <v>2105715</v>
      </c>
      <c r="E52" s="144">
        <v>2105715</v>
      </c>
      <c r="F52" s="144">
        <v>1710914</v>
      </c>
      <c r="G52" s="144">
        <v>278385</v>
      </c>
      <c r="H52" s="143"/>
      <c r="I52" s="144">
        <v>116416</v>
      </c>
      <c r="J52" s="143"/>
      <c r="K52" s="143"/>
      <c r="L52" s="143"/>
      <c r="M52" s="143"/>
      <c r="N52" s="143"/>
    </row>
    <row r="53" spans="1:14" s="2" customFormat="1" ht="15">
      <c r="A53" s="143"/>
      <c r="B53" s="143">
        <v>80113</v>
      </c>
      <c r="C53" s="143" t="s">
        <v>175</v>
      </c>
      <c r="D53" s="144">
        <v>282207</v>
      </c>
      <c r="E53" s="144">
        <v>282207</v>
      </c>
      <c r="F53" s="143"/>
      <c r="G53" s="144">
        <v>282207</v>
      </c>
      <c r="H53" s="143"/>
      <c r="I53" s="143"/>
      <c r="J53" s="143"/>
      <c r="K53" s="143"/>
      <c r="L53" s="143"/>
      <c r="M53" s="143"/>
      <c r="N53" s="143"/>
    </row>
    <row r="54" spans="1:14" s="2" customFormat="1" ht="30">
      <c r="A54" s="143"/>
      <c r="B54" s="146">
        <v>80114</v>
      </c>
      <c r="C54" s="146" t="s">
        <v>134</v>
      </c>
      <c r="D54" s="145">
        <v>323452</v>
      </c>
      <c r="E54" s="145">
        <v>323452</v>
      </c>
      <c r="F54" s="145">
        <v>280002</v>
      </c>
      <c r="G54" s="145">
        <v>43000</v>
      </c>
      <c r="H54" s="146"/>
      <c r="I54" s="146">
        <v>450</v>
      </c>
      <c r="J54" s="146"/>
      <c r="K54" s="146"/>
      <c r="L54" s="146"/>
      <c r="M54" s="146"/>
      <c r="N54" s="146"/>
    </row>
    <row r="55" spans="1:14" s="2" customFormat="1" ht="30">
      <c r="A55" s="143"/>
      <c r="B55" s="143">
        <v>80146</v>
      </c>
      <c r="C55" s="143" t="s">
        <v>176</v>
      </c>
      <c r="D55" s="145">
        <v>41922</v>
      </c>
      <c r="E55" s="145">
        <v>41922</v>
      </c>
      <c r="F55" s="146"/>
      <c r="G55" s="145">
        <v>41922</v>
      </c>
      <c r="H55" s="146"/>
      <c r="I55" s="146"/>
      <c r="J55" s="143"/>
      <c r="K55" s="143"/>
      <c r="L55" s="143"/>
      <c r="M55" s="143"/>
      <c r="N55" s="143"/>
    </row>
    <row r="56" spans="1:14" s="2" customFormat="1" ht="15">
      <c r="A56" s="143"/>
      <c r="B56" s="143">
        <v>80148</v>
      </c>
      <c r="C56" s="143" t="s">
        <v>137</v>
      </c>
      <c r="D56" s="144">
        <v>190513</v>
      </c>
      <c r="E56" s="144">
        <v>190513</v>
      </c>
      <c r="F56" s="144">
        <v>84813</v>
      </c>
      <c r="G56" s="144">
        <v>105500</v>
      </c>
      <c r="H56" s="143"/>
      <c r="I56" s="143">
        <v>200</v>
      </c>
      <c r="J56" s="143"/>
      <c r="K56" s="143"/>
      <c r="L56" s="143"/>
      <c r="M56" s="143"/>
      <c r="N56" s="143"/>
    </row>
    <row r="57" spans="1:14" s="2" customFormat="1" ht="15">
      <c r="A57" s="143"/>
      <c r="B57" s="143">
        <v>80195</v>
      </c>
      <c r="C57" s="143" t="s">
        <v>57</v>
      </c>
      <c r="D57" s="144">
        <v>134222</v>
      </c>
      <c r="E57" s="144">
        <v>134222</v>
      </c>
      <c r="F57" s="144">
        <v>1000</v>
      </c>
      <c r="G57" s="144">
        <v>5000</v>
      </c>
      <c r="H57" s="143"/>
      <c r="I57" s="143"/>
      <c r="J57" s="144">
        <v>128222</v>
      </c>
      <c r="K57" s="143"/>
      <c r="L57" s="143"/>
      <c r="M57" s="143"/>
      <c r="N57" s="143"/>
    </row>
    <row r="58" spans="1:14" s="2" customFormat="1" ht="15.75">
      <c r="A58" s="147">
        <v>851</v>
      </c>
      <c r="B58" s="147"/>
      <c r="C58" s="147" t="s">
        <v>177</v>
      </c>
      <c r="D58" s="142">
        <f>SUM(D59:D60)</f>
        <v>106000</v>
      </c>
      <c r="E58" s="142">
        <f>SUM(E59:E60)</f>
        <v>106000</v>
      </c>
      <c r="F58" s="142">
        <f>SUM(F59:F60)</f>
        <v>38778</v>
      </c>
      <c r="G58" s="142">
        <f>SUM(G59:G60)</f>
        <v>59222</v>
      </c>
      <c r="H58" s="142">
        <f>SUM(H59:H60)</f>
        <v>8000</v>
      </c>
      <c r="I58" s="147"/>
      <c r="J58" s="147"/>
      <c r="K58" s="147"/>
      <c r="L58" s="147"/>
      <c r="M58" s="147"/>
      <c r="N58" s="147"/>
    </row>
    <row r="59" spans="1:14" s="2" customFormat="1" ht="15">
      <c r="A59" s="143"/>
      <c r="B59" s="143">
        <v>85153</v>
      </c>
      <c r="C59" s="143" t="s">
        <v>178</v>
      </c>
      <c r="D59" s="144">
        <v>5000</v>
      </c>
      <c r="E59" s="144">
        <v>5000</v>
      </c>
      <c r="F59" s="143"/>
      <c r="G59" s="144">
        <v>5000</v>
      </c>
      <c r="H59" s="143"/>
      <c r="I59" s="143"/>
      <c r="J59" s="143"/>
      <c r="K59" s="143"/>
      <c r="L59" s="143"/>
      <c r="M59" s="143"/>
      <c r="N59" s="143"/>
    </row>
    <row r="60" spans="1:14" s="2" customFormat="1" ht="15.75" customHeight="1">
      <c r="A60" s="154"/>
      <c r="B60" s="154">
        <v>85154</v>
      </c>
      <c r="C60" s="154" t="s">
        <v>179</v>
      </c>
      <c r="D60" s="155">
        <v>101000</v>
      </c>
      <c r="E60" s="144">
        <v>101000</v>
      </c>
      <c r="F60" s="144">
        <v>38778</v>
      </c>
      <c r="G60" s="144">
        <v>54222</v>
      </c>
      <c r="H60" s="144">
        <v>8000</v>
      </c>
      <c r="I60" s="143"/>
      <c r="J60" s="143"/>
      <c r="K60" s="143"/>
      <c r="L60" s="143"/>
      <c r="M60" s="143"/>
      <c r="N60" s="143"/>
    </row>
    <row r="61" spans="1:14" s="2" customFormat="1" ht="15.75">
      <c r="A61" s="152">
        <v>852</v>
      </c>
      <c r="B61" s="152"/>
      <c r="C61" s="152" t="s">
        <v>138</v>
      </c>
      <c r="D61" s="153">
        <f>SUM(D62:D70)</f>
        <v>5138712</v>
      </c>
      <c r="E61" s="153">
        <f>SUM(E62:E70)</f>
        <v>5138712</v>
      </c>
      <c r="F61" s="153">
        <f>SUM(F62:F70)</f>
        <v>481180</v>
      </c>
      <c r="G61" s="153">
        <f>SUM(G62:G70)</f>
        <v>549336</v>
      </c>
      <c r="H61" s="152"/>
      <c r="I61" s="153">
        <f>SUM(I62:I70)</f>
        <v>4108196</v>
      </c>
      <c r="J61" s="152"/>
      <c r="K61" s="152"/>
      <c r="L61" s="152"/>
      <c r="M61" s="152"/>
      <c r="N61" s="152"/>
    </row>
    <row r="62" spans="1:14" s="2" customFormat="1" ht="15">
      <c r="A62" s="143"/>
      <c r="B62" s="143">
        <v>85202</v>
      </c>
      <c r="C62" s="143" t="s">
        <v>180</v>
      </c>
      <c r="D62" s="144">
        <v>143920</v>
      </c>
      <c r="E62" s="144">
        <v>143920</v>
      </c>
      <c r="F62" s="143"/>
      <c r="G62" s="144">
        <v>143920</v>
      </c>
      <c r="H62" s="143"/>
      <c r="I62" s="143"/>
      <c r="J62" s="143"/>
      <c r="K62" s="143"/>
      <c r="L62" s="143"/>
      <c r="M62" s="143"/>
      <c r="N62" s="143"/>
    </row>
    <row r="63" spans="1:14" s="2" customFormat="1" ht="76.5" customHeight="1">
      <c r="A63" s="143"/>
      <c r="B63" s="160">
        <v>85212</v>
      </c>
      <c r="C63" s="146" t="s">
        <v>181</v>
      </c>
      <c r="D63" s="145">
        <v>3442000</v>
      </c>
      <c r="E63" s="145">
        <v>3442000</v>
      </c>
      <c r="F63" s="145">
        <v>64784</v>
      </c>
      <c r="G63" s="145">
        <v>187916</v>
      </c>
      <c r="H63" s="146"/>
      <c r="I63" s="145">
        <v>3189300</v>
      </c>
      <c r="J63" s="146"/>
      <c r="K63" s="146"/>
      <c r="L63" s="146"/>
      <c r="M63" s="146"/>
      <c r="N63" s="146"/>
    </row>
    <row r="64" spans="1:14" s="2" customFormat="1" ht="106.5" customHeight="1">
      <c r="A64" s="143"/>
      <c r="B64" s="160">
        <v>85213</v>
      </c>
      <c r="C64" s="159" t="s">
        <v>209</v>
      </c>
      <c r="D64" s="145">
        <v>63000</v>
      </c>
      <c r="E64" s="145">
        <v>63000</v>
      </c>
      <c r="F64" s="146"/>
      <c r="G64" s="145">
        <v>63000</v>
      </c>
      <c r="H64" s="146"/>
      <c r="I64" s="146"/>
      <c r="J64" s="146"/>
      <c r="K64" s="146"/>
      <c r="L64" s="146"/>
      <c r="M64" s="146"/>
      <c r="N64" s="146"/>
    </row>
    <row r="65" spans="1:14" s="2" customFormat="1" ht="46.5" customHeight="1">
      <c r="A65" s="143"/>
      <c r="B65" s="146">
        <v>85214</v>
      </c>
      <c r="C65" s="146" t="s">
        <v>182</v>
      </c>
      <c r="D65" s="145">
        <v>302000</v>
      </c>
      <c r="E65" s="145">
        <v>302000</v>
      </c>
      <c r="F65" s="146"/>
      <c r="G65" s="146"/>
      <c r="H65" s="146"/>
      <c r="I65" s="145">
        <v>302000</v>
      </c>
      <c r="J65" s="146"/>
      <c r="K65" s="146"/>
      <c r="L65" s="146"/>
      <c r="M65" s="146"/>
      <c r="N65" s="146"/>
    </row>
    <row r="66" spans="1:14" s="2" customFormat="1" ht="15">
      <c r="A66" s="143"/>
      <c r="B66" s="143">
        <v>85215</v>
      </c>
      <c r="C66" s="143" t="s">
        <v>183</v>
      </c>
      <c r="D66" s="144">
        <v>250000</v>
      </c>
      <c r="E66" s="144">
        <v>250000</v>
      </c>
      <c r="F66" s="143"/>
      <c r="G66" s="143"/>
      <c r="H66" s="143"/>
      <c r="I66" s="144">
        <v>250000</v>
      </c>
      <c r="J66" s="143"/>
      <c r="K66" s="143"/>
      <c r="L66" s="143"/>
      <c r="M66" s="143"/>
      <c r="N66" s="143"/>
    </row>
    <row r="67" spans="1:14" s="2" customFormat="1" ht="15">
      <c r="A67" s="143"/>
      <c r="B67" s="143">
        <v>85216</v>
      </c>
      <c r="C67" s="143" t="s">
        <v>144</v>
      </c>
      <c r="D67" s="144">
        <v>305000</v>
      </c>
      <c r="E67" s="144">
        <v>305000</v>
      </c>
      <c r="F67" s="143"/>
      <c r="G67" s="143"/>
      <c r="H67" s="143"/>
      <c r="I67" s="144">
        <v>305000</v>
      </c>
      <c r="J67" s="143"/>
      <c r="K67" s="143"/>
      <c r="L67" s="143"/>
      <c r="M67" s="143"/>
      <c r="N67" s="143"/>
    </row>
    <row r="68" spans="1:14" s="2" customFormat="1" ht="15">
      <c r="A68" s="143"/>
      <c r="B68" s="143">
        <v>85219</v>
      </c>
      <c r="C68" s="143" t="s">
        <v>145</v>
      </c>
      <c r="D68" s="144">
        <v>322736</v>
      </c>
      <c r="E68" s="144">
        <v>322736</v>
      </c>
      <c r="F68" s="144">
        <v>287430</v>
      </c>
      <c r="G68" s="144">
        <v>34500</v>
      </c>
      <c r="H68" s="143"/>
      <c r="I68" s="143">
        <v>806</v>
      </c>
      <c r="J68" s="143"/>
      <c r="K68" s="143"/>
      <c r="L68" s="143"/>
      <c r="M68" s="143"/>
      <c r="N68" s="143"/>
    </row>
    <row r="69" spans="1:14" s="2" customFormat="1" ht="30">
      <c r="A69" s="143"/>
      <c r="B69" s="160">
        <v>85228</v>
      </c>
      <c r="C69" s="143" t="s">
        <v>184</v>
      </c>
      <c r="D69" s="145">
        <v>150056</v>
      </c>
      <c r="E69" s="145">
        <v>150056</v>
      </c>
      <c r="F69" s="145">
        <v>128966</v>
      </c>
      <c r="G69" s="145">
        <v>20000</v>
      </c>
      <c r="H69" s="146"/>
      <c r="I69" s="145">
        <v>1090</v>
      </c>
      <c r="J69" s="146"/>
      <c r="K69" s="146"/>
      <c r="L69" s="146"/>
      <c r="M69" s="146"/>
      <c r="N69" s="146"/>
    </row>
    <row r="70" spans="1:14" s="2" customFormat="1" ht="15">
      <c r="A70" s="143"/>
      <c r="B70" s="143">
        <v>85295</v>
      </c>
      <c r="C70" s="143" t="s">
        <v>57</v>
      </c>
      <c r="D70" s="145">
        <v>160000</v>
      </c>
      <c r="E70" s="145">
        <v>160000</v>
      </c>
      <c r="F70" s="146"/>
      <c r="G70" s="145">
        <v>100000</v>
      </c>
      <c r="H70" s="146"/>
      <c r="I70" s="145">
        <v>60000</v>
      </c>
      <c r="J70" s="146"/>
      <c r="K70" s="146"/>
      <c r="L70" s="146"/>
      <c r="M70" s="146"/>
      <c r="N70" s="146"/>
    </row>
    <row r="71" spans="1:14" s="2" customFormat="1" ht="31.5">
      <c r="A71" s="163">
        <v>853</v>
      </c>
      <c r="B71" s="147"/>
      <c r="C71" s="147" t="s">
        <v>147</v>
      </c>
      <c r="D71" s="158">
        <f>SUM(D72)</f>
        <v>180000</v>
      </c>
      <c r="E71" s="158">
        <f>SUM(E72)</f>
        <v>180000</v>
      </c>
      <c r="F71" s="161"/>
      <c r="G71" s="161"/>
      <c r="H71" s="161"/>
      <c r="I71" s="161"/>
      <c r="J71" s="158">
        <f>SUM(J72)</f>
        <v>180000</v>
      </c>
      <c r="K71" s="161"/>
      <c r="L71" s="161"/>
      <c r="M71" s="161"/>
      <c r="N71" s="161"/>
    </row>
    <row r="72" spans="1:14" s="2" customFormat="1" ht="15">
      <c r="A72" s="154"/>
      <c r="B72" s="154">
        <v>85395</v>
      </c>
      <c r="C72" s="154" t="s">
        <v>57</v>
      </c>
      <c r="D72" s="162">
        <v>180000</v>
      </c>
      <c r="E72" s="145">
        <v>180000</v>
      </c>
      <c r="F72" s="146"/>
      <c r="G72" s="146"/>
      <c r="H72" s="146"/>
      <c r="I72" s="146"/>
      <c r="J72" s="145">
        <v>180000</v>
      </c>
      <c r="K72" s="146"/>
      <c r="L72" s="146"/>
      <c r="M72" s="146"/>
      <c r="N72" s="146"/>
    </row>
    <row r="73" spans="1:14" s="2" customFormat="1" ht="16.5" customHeight="1">
      <c r="A73" s="152">
        <v>854</v>
      </c>
      <c r="B73" s="152"/>
      <c r="C73" s="152" t="s">
        <v>185</v>
      </c>
      <c r="D73" s="153">
        <f>SUM(D74:D75)</f>
        <v>252091</v>
      </c>
      <c r="E73" s="153">
        <f>SUM(E74:E75)</f>
        <v>252091</v>
      </c>
      <c r="F73" s="153">
        <f>SUM(F74:F75)</f>
        <v>216976</v>
      </c>
      <c r="G73" s="153">
        <f>SUM(G74:G75)</f>
        <v>15702</v>
      </c>
      <c r="H73" s="152"/>
      <c r="I73" s="153">
        <f>SUM(I74:I75)</f>
        <v>19413</v>
      </c>
      <c r="J73" s="152"/>
      <c r="K73" s="152"/>
      <c r="L73" s="152"/>
      <c r="M73" s="152"/>
      <c r="N73" s="152"/>
    </row>
    <row r="74" spans="1:14" s="2" customFormat="1" ht="15">
      <c r="A74" s="143"/>
      <c r="B74" s="143">
        <v>85401</v>
      </c>
      <c r="C74" s="143" t="s">
        <v>186</v>
      </c>
      <c r="D74" s="144">
        <v>250389</v>
      </c>
      <c r="E74" s="144">
        <v>250389</v>
      </c>
      <c r="F74" s="144">
        <v>216976</v>
      </c>
      <c r="G74" s="144">
        <v>14000</v>
      </c>
      <c r="H74" s="143"/>
      <c r="I74" s="144">
        <v>19413</v>
      </c>
      <c r="J74" s="143"/>
      <c r="K74" s="143"/>
      <c r="L74" s="143"/>
      <c r="M74" s="143"/>
      <c r="N74" s="143"/>
    </row>
    <row r="75" spans="1:14" s="2" customFormat="1" ht="15" customHeight="1">
      <c r="A75" s="143"/>
      <c r="B75" s="143">
        <v>85446</v>
      </c>
      <c r="C75" s="143" t="s">
        <v>176</v>
      </c>
      <c r="D75" s="144">
        <v>1702</v>
      </c>
      <c r="E75" s="144">
        <v>1702</v>
      </c>
      <c r="F75" s="143"/>
      <c r="G75" s="144">
        <v>1702</v>
      </c>
      <c r="H75" s="143"/>
      <c r="I75" s="143"/>
      <c r="J75" s="143"/>
      <c r="K75" s="143"/>
      <c r="L75" s="143"/>
      <c r="M75" s="143"/>
      <c r="N75" s="143"/>
    </row>
    <row r="76" spans="1:14" s="2" customFormat="1" ht="31.5">
      <c r="A76" s="161">
        <v>900</v>
      </c>
      <c r="B76" s="161"/>
      <c r="C76" s="161" t="s">
        <v>148</v>
      </c>
      <c r="D76" s="158">
        <f>SUM(D77:D81)</f>
        <v>1766312</v>
      </c>
      <c r="E76" s="158">
        <f>SUM(E77:E81)</f>
        <v>605855</v>
      </c>
      <c r="F76" s="158">
        <f>SUM(F77:F81)</f>
        <v>35500</v>
      </c>
      <c r="G76" s="158">
        <f>SUM(G77:G81)</f>
        <v>569655</v>
      </c>
      <c r="H76" s="161"/>
      <c r="I76" s="161">
        <f>SUM(I77:I81)</f>
        <v>700</v>
      </c>
      <c r="J76" s="161"/>
      <c r="K76" s="158"/>
      <c r="L76" s="158">
        <f>SUM(L77:L81)</f>
        <v>1160457</v>
      </c>
      <c r="M76" s="158">
        <f>SUM(M77:M81)</f>
        <v>1160457</v>
      </c>
      <c r="N76" s="158">
        <f>SUM(N77:N81)</f>
        <v>1094557</v>
      </c>
    </row>
    <row r="77" spans="1:14" s="2" customFormat="1" ht="15">
      <c r="A77" s="146"/>
      <c r="B77" s="160">
        <v>90001</v>
      </c>
      <c r="C77" s="146" t="s">
        <v>210</v>
      </c>
      <c r="D77" s="145">
        <v>44000</v>
      </c>
      <c r="E77" s="145">
        <v>44000</v>
      </c>
      <c r="F77" s="146"/>
      <c r="G77" s="145">
        <v>44000</v>
      </c>
      <c r="H77" s="146"/>
      <c r="I77" s="146"/>
      <c r="J77" s="146"/>
      <c r="K77" s="146"/>
      <c r="L77" s="146"/>
      <c r="M77" s="146"/>
      <c r="N77" s="146"/>
    </row>
    <row r="78" spans="1:14" s="2" customFormat="1" ht="15">
      <c r="A78" s="146"/>
      <c r="B78" s="146">
        <v>90003</v>
      </c>
      <c r="C78" s="146" t="s">
        <v>187</v>
      </c>
      <c r="D78" s="145">
        <v>55000</v>
      </c>
      <c r="E78" s="145">
        <v>55000</v>
      </c>
      <c r="F78" s="146"/>
      <c r="G78" s="145">
        <v>55000</v>
      </c>
      <c r="H78" s="146"/>
      <c r="I78" s="146"/>
      <c r="J78" s="146"/>
      <c r="K78" s="146"/>
      <c r="L78" s="146"/>
      <c r="M78" s="146"/>
      <c r="N78" s="146"/>
    </row>
    <row r="79" spans="1:14" s="2" customFormat="1" ht="30">
      <c r="A79" s="146"/>
      <c r="B79" s="160">
        <v>90004</v>
      </c>
      <c r="C79" s="146" t="s">
        <v>285</v>
      </c>
      <c r="D79" s="145">
        <v>94200</v>
      </c>
      <c r="E79" s="145">
        <v>94200</v>
      </c>
      <c r="F79" s="146"/>
      <c r="G79" s="145">
        <v>94200</v>
      </c>
      <c r="H79" s="146"/>
      <c r="I79" s="146"/>
      <c r="J79" s="146"/>
      <c r="K79" s="146"/>
      <c r="L79" s="146"/>
      <c r="M79" s="146"/>
      <c r="N79" s="146"/>
    </row>
    <row r="80" spans="1:14" s="2" customFormat="1" ht="15">
      <c r="A80" s="146"/>
      <c r="B80" s="146">
        <v>90015</v>
      </c>
      <c r="C80" s="146" t="s">
        <v>188</v>
      </c>
      <c r="D80" s="145">
        <v>372000</v>
      </c>
      <c r="E80" s="145">
        <v>310000</v>
      </c>
      <c r="F80" s="146"/>
      <c r="G80" s="145">
        <v>310000</v>
      </c>
      <c r="H80" s="146"/>
      <c r="I80" s="146"/>
      <c r="J80" s="146"/>
      <c r="K80" s="145"/>
      <c r="L80" s="145">
        <v>62000</v>
      </c>
      <c r="M80" s="145">
        <v>62000</v>
      </c>
      <c r="N80" s="145"/>
    </row>
    <row r="81" spans="1:14" s="2" customFormat="1" ht="15">
      <c r="A81" s="146"/>
      <c r="B81" s="146">
        <v>90095</v>
      </c>
      <c r="C81" s="146" t="s">
        <v>57</v>
      </c>
      <c r="D81" s="145">
        <v>1201112</v>
      </c>
      <c r="E81" s="145">
        <v>102655</v>
      </c>
      <c r="F81" s="145">
        <v>35500</v>
      </c>
      <c r="G81" s="145">
        <v>66455</v>
      </c>
      <c r="H81" s="146"/>
      <c r="I81" s="145">
        <v>700</v>
      </c>
      <c r="J81" s="146"/>
      <c r="K81" s="145"/>
      <c r="L81" s="145">
        <v>1098457</v>
      </c>
      <c r="M81" s="145">
        <v>1098457</v>
      </c>
      <c r="N81" s="145">
        <v>1094557</v>
      </c>
    </row>
    <row r="82" spans="1:14" s="2" customFormat="1" ht="31.5">
      <c r="A82" s="163">
        <v>921</v>
      </c>
      <c r="B82" s="161"/>
      <c r="C82" s="161" t="s">
        <v>150</v>
      </c>
      <c r="D82" s="158">
        <f>SUM(D83:D87)</f>
        <v>1500023</v>
      </c>
      <c r="E82" s="158">
        <f>SUM(E83:E87)</f>
        <v>744798</v>
      </c>
      <c r="F82" s="158">
        <f>SUM(F83:F87)</f>
        <v>17000</v>
      </c>
      <c r="G82" s="158">
        <f>SUM(G83:G87)</f>
        <v>130647</v>
      </c>
      <c r="H82" s="158">
        <f>SUM(H83:H87)</f>
        <v>490000</v>
      </c>
      <c r="I82" s="161"/>
      <c r="J82" s="158">
        <f>SUM(J83:J87)</f>
        <v>107151</v>
      </c>
      <c r="K82" s="158"/>
      <c r="L82" s="158">
        <f>SUM(L83:L87)</f>
        <v>755225</v>
      </c>
      <c r="M82" s="158">
        <f>SUM(M83:M87)</f>
        <v>755225</v>
      </c>
      <c r="N82" s="158">
        <f>SUM(N83:N87)</f>
        <v>694414</v>
      </c>
    </row>
    <row r="83" spans="1:14" s="2" customFormat="1" ht="15.75">
      <c r="A83" s="163"/>
      <c r="B83" s="146">
        <v>92105</v>
      </c>
      <c r="C83" s="146" t="s">
        <v>211</v>
      </c>
      <c r="D83" s="145">
        <v>5000</v>
      </c>
      <c r="E83" s="145">
        <v>5000</v>
      </c>
      <c r="F83" s="145"/>
      <c r="G83" s="145"/>
      <c r="H83" s="145">
        <v>5000</v>
      </c>
      <c r="I83" s="146"/>
      <c r="J83" s="145"/>
      <c r="K83" s="145"/>
      <c r="L83" s="158"/>
      <c r="M83" s="158"/>
      <c r="N83" s="158"/>
    </row>
    <row r="84" spans="1:14" s="2" customFormat="1" ht="30">
      <c r="A84" s="146"/>
      <c r="B84" s="146">
        <v>92109</v>
      </c>
      <c r="C84" s="146" t="s">
        <v>284</v>
      </c>
      <c r="D84" s="145">
        <v>478094</v>
      </c>
      <c r="E84" s="145">
        <v>468594</v>
      </c>
      <c r="F84" s="145">
        <v>17000</v>
      </c>
      <c r="G84" s="145">
        <v>95150</v>
      </c>
      <c r="H84" s="145">
        <v>268000</v>
      </c>
      <c r="I84" s="146"/>
      <c r="J84" s="145">
        <v>88444</v>
      </c>
      <c r="K84" s="146"/>
      <c r="L84" s="146">
        <v>9500</v>
      </c>
      <c r="M84" s="146">
        <v>9500</v>
      </c>
      <c r="N84" s="146"/>
    </row>
    <row r="85" spans="1:14" ht="15">
      <c r="A85" s="164"/>
      <c r="B85" s="164">
        <v>92116</v>
      </c>
      <c r="C85" s="164" t="s">
        <v>189</v>
      </c>
      <c r="D85" s="165">
        <v>197000</v>
      </c>
      <c r="E85" s="166">
        <v>197000</v>
      </c>
      <c r="F85" s="167"/>
      <c r="G85" s="167"/>
      <c r="H85" s="166">
        <v>197000</v>
      </c>
      <c r="I85" s="167"/>
      <c r="J85" s="167"/>
      <c r="K85" s="167"/>
      <c r="L85" s="167"/>
      <c r="M85" s="167"/>
      <c r="N85" s="167"/>
    </row>
    <row r="86" spans="1:14" ht="29.25" customHeight="1">
      <c r="A86" s="164"/>
      <c r="B86" s="164">
        <v>92120</v>
      </c>
      <c r="C86" s="204" t="s">
        <v>151</v>
      </c>
      <c r="D86" s="165">
        <v>714414</v>
      </c>
      <c r="E86" s="166">
        <v>20000</v>
      </c>
      <c r="F86" s="167"/>
      <c r="G86" s="167"/>
      <c r="H86" s="166">
        <v>20000</v>
      </c>
      <c r="I86" s="167"/>
      <c r="J86" s="167"/>
      <c r="K86" s="166"/>
      <c r="L86" s="166">
        <v>694414</v>
      </c>
      <c r="M86" s="166">
        <v>694414</v>
      </c>
      <c r="N86" s="166">
        <v>694414</v>
      </c>
    </row>
    <row r="87" spans="1:14" ht="15">
      <c r="A87" s="164"/>
      <c r="B87" s="164">
        <v>92195</v>
      </c>
      <c r="C87" s="164" t="s">
        <v>57</v>
      </c>
      <c r="D87" s="165">
        <v>105515</v>
      </c>
      <c r="E87" s="166">
        <v>54204</v>
      </c>
      <c r="F87" s="167"/>
      <c r="G87" s="166">
        <v>35497</v>
      </c>
      <c r="H87" s="166"/>
      <c r="I87" s="167"/>
      <c r="J87" s="166">
        <v>18707</v>
      </c>
      <c r="K87" s="166"/>
      <c r="L87" s="166">
        <v>51311</v>
      </c>
      <c r="M87" s="166">
        <v>51311</v>
      </c>
      <c r="N87" s="166"/>
    </row>
    <row r="88" spans="1:14" ht="15.75">
      <c r="A88" s="168">
        <v>926</v>
      </c>
      <c r="B88" s="168"/>
      <c r="C88" s="168" t="s">
        <v>190</v>
      </c>
      <c r="D88" s="169">
        <f>SUM(D89:D90)</f>
        <v>206359</v>
      </c>
      <c r="E88" s="170">
        <f>SUM(E89:E90)</f>
        <v>189359</v>
      </c>
      <c r="F88" s="170">
        <f>SUM(F89:F90)</f>
        <v>32359</v>
      </c>
      <c r="G88" s="170">
        <f>SUM(G89:G90)</f>
        <v>47000</v>
      </c>
      <c r="H88" s="170">
        <f>SUM(H89:H90)</f>
        <v>110000</v>
      </c>
      <c r="I88" s="171"/>
      <c r="J88" s="170"/>
      <c r="K88" s="170"/>
      <c r="L88" s="170">
        <f>SUM(L89:L90)</f>
        <v>17000</v>
      </c>
      <c r="M88" s="170">
        <f>SUM(M89:M90)</f>
        <v>17000</v>
      </c>
      <c r="N88" s="170"/>
    </row>
    <row r="89" spans="1:14" ht="15">
      <c r="A89" s="164"/>
      <c r="B89" s="164">
        <v>92601</v>
      </c>
      <c r="C89" s="164" t="s">
        <v>153</v>
      </c>
      <c r="D89" s="165">
        <v>90959</v>
      </c>
      <c r="E89" s="166">
        <v>73959</v>
      </c>
      <c r="F89" s="166">
        <v>31959</v>
      </c>
      <c r="G89" s="166">
        <v>42000</v>
      </c>
      <c r="H89" s="166"/>
      <c r="I89" s="167"/>
      <c r="J89" s="166"/>
      <c r="K89" s="166"/>
      <c r="L89" s="166">
        <v>17000</v>
      </c>
      <c r="M89" s="166">
        <v>17000</v>
      </c>
      <c r="N89" s="166"/>
    </row>
    <row r="90" spans="1:14" ht="15" customHeight="1">
      <c r="A90" s="164"/>
      <c r="B90" s="164">
        <v>92605</v>
      </c>
      <c r="C90" s="164" t="s">
        <v>191</v>
      </c>
      <c r="D90" s="165">
        <v>115400</v>
      </c>
      <c r="E90" s="166">
        <v>115400</v>
      </c>
      <c r="F90" s="167">
        <v>400</v>
      </c>
      <c r="G90" s="166">
        <v>5000</v>
      </c>
      <c r="H90" s="166">
        <v>110000</v>
      </c>
      <c r="I90" s="167"/>
      <c r="J90" s="166"/>
      <c r="K90" s="167"/>
      <c r="L90" s="167"/>
      <c r="M90" s="167"/>
      <c r="N90" s="167"/>
    </row>
    <row r="91" spans="1:14" ht="27.75" customHeight="1">
      <c r="A91" s="172"/>
      <c r="B91" s="172"/>
      <c r="C91" s="173" t="s">
        <v>8</v>
      </c>
      <c r="D91" s="174">
        <f>SUM(D9,D14,D20,D22,D25,D29,D37,D39,D44,D46,D48,D58,D61,D71,D73,D76,D82,D88)</f>
        <v>28735367</v>
      </c>
      <c r="E91" s="175">
        <f>SUM(E9,E14,E20,E22,E25,E29,E37,E39,E44,E46,E48,E58,E61,E71,E73,E76,E82,E88)</f>
        <v>20077920</v>
      </c>
      <c r="F91" s="175">
        <f>SUM(F9,F14,F20,F22,F25,F29,F37,F39,F48,F58,F61,F73,F76,F82,F88)</f>
        <v>9296356</v>
      </c>
      <c r="G91" s="175">
        <f>SUM(G9,G14,G22,G25,G29,G39,G46,G48,G58,G61,G73,G76,G82,G88)</f>
        <v>4860682</v>
      </c>
      <c r="H91" s="175">
        <f>SUM(H9,H39,H58,H82,H88)</f>
        <v>643700</v>
      </c>
      <c r="I91" s="175">
        <f>SUM(I14,I29,I39,I48,I61,I73,I76)</f>
        <v>4665309</v>
      </c>
      <c r="J91" s="175">
        <f>SUM(J20,J71,J82,J48)</f>
        <v>431873</v>
      </c>
      <c r="K91" s="175">
        <f>SUM(K44)</f>
        <v>180000</v>
      </c>
      <c r="L91" s="175">
        <f>SUM(L9,L14,L22,L25,L29,L76,L82,L88)</f>
        <v>8657447</v>
      </c>
      <c r="M91" s="175">
        <f>SUM(M9,M14,M22,M25,M29,M76,M82,M88)</f>
        <v>8657447</v>
      </c>
      <c r="N91" s="175">
        <f>SUM(N9,N14,N22,N76,N82)</f>
        <v>8271315</v>
      </c>
    </row>
    <row r="92" spans="1:14" ht="14.25">
      <c r="A92" s="72"/>
      <c r="B92" s="72"/>
      <c r="C92" s="72"/>
      <c r="D92" s="73"/>
      <c r="E92" s="74"/>
      <c r="F92" s="74"/>
      <c r="G92" s="74"/>
      <c r="H92" s="74"/>
      <c r="I92" s="74"/>
      <c r="J92" s="74"/>
      <c r="K92" s="74"/>
      <c r="L92" s="74"/>
      <c r="M92" s="74"/>
      <c r="N92" s="74"/>
    </row>
    <row r="93" spans="1:14">
      <c r="A93" s="75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</row>
    <row r="94" spans="1:14">
      <c r="A94" s="75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</row>
    <row r="95" spans="1:14">
      <c r="A95" s="75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</row>
    <row r="96" spans="1:14">
      <c r="A96" s="75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</row>
    <row r="97" spans="1:14">
      <c r="A97" s="75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</row>
    <row r="98" spans="1:14">
      <c r="B98" s="6"/>
      <c r="C98" s="6"/>
      <c r="D98" s="6"/>
    </row>
    <row r="99" spans="1:14">
      <c r="B99" s="6"/>
      <c r="C99" s="6"/>
      <c r="D99" s="6"/>
    </row>
    <row r="100" spans="1:14">
      <c r="B100" s="6"/>
      <c r="C100" s="6"/>
      <c r="D100" s="6"/>
    </row>
  </sheetData>
  <mergeCells count="17">
    <mergeCell ref="K6:K7"/>
    <mergeCell ref="M6:M7"/>
    <mergeCell ref="K1:L1"/>
    <mergeCell ref="A2:H2"/>
    <mergeCell ref="A4:A7"/>
    <mergeCell ref="B4:B7"/>
    <mergeCell ref="C4:C7"/>
    <mergeCell ref="D4:D7"/>
    <mergeCell ref="E4:N4"/>
    <mergeCell ref="E5:E7"/>
    <mergeCell ref="F5:K5"/>
    <mergeCell ref="L5:L7"/>
    <mergeCell ref="M5:N5"/>
    <mergeCell ref="F6:G6"/>
    <mergeCell ref="H6:H7"/>
    <mergeCell ref="I6:I7"/>
    <mergeCell ref="J6:J7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6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3"/>
  <sheetViews>
    <sheetView showGridLines="0" topLeftCell="A4" zoomScale="130" zoomScaleNormal="130" workbookViewId="0">
      <selection activeCell="G7" sqref="G7"/>
    </sheetView>
  </sheetViews>
  <sheetFormatPr defaultRowHeight="12.75"/>
  <cols>
    <col min="1" max="1" width="4.7109375" style="6" bestFit="1" customWidth="1"/>
    <col min="2" max="2" width="40.140625" style="6" bestFit="1" customWidth="1"/>
    <col min="3" max="3" width="14" style="6" customWidth="1"/>
    <col min="4" max="4" width="17.140625" style="6" customWidth="1"/>
    <col min="5" max="16384" width="9.140625" style="6"/>
  </cols>
  <sheetData>
    <row r="1" spans="1:7" ht="67.5" customHeight="1">
      <c r="D1" s="79" t="s">
        <v>216</v>
      </c>
    </row>
    <row r="2" spans="1:7" ht="45.75" customHeight="1">
      <c r="A2" s="236" t="s">
        <v>212</v>
      </c>
      <c r="B2" s="237"/>
      <c r="C2" s="237"/>
      <c r="D2" s="237"/>
      <c r="E2" s="11"/>
      <c r="F2" s="11"/>
      <c r="G2" s="12"/>
    </row>
    <row r="3" spans="1:7" ht="9.75" customHeight="1">
      <c r="D3" s="1" t="s">
        <v>0</v>
      </c>
    </row>
    <row r="4" spans="1:7" ht="64.5" customHeight="1">
      <c r="A4" s="44" t="s">
        <v>15</v>
      </c>
      <c r="B4" s="44" t="s">
        <v>16</v>
      </c>
      <c r="C4" s="45" t="s">
        <v>17</v>
      </c>
      <c r="D4" s="45" t="s">
        <v>46</v>
      </c>
    </row>
    <row r="5" spans="1:7" s="14" customFormat="1" ht="10.5" customHeight="1">
      <c r="A5" s="13">
        <v>1</v>
      </c>
      <c r="B5" s="13">
        <v>2</v>
      </c>
      <c r="C5" s="13">
        <v>3</v>
      </c>
      <c r="D5" s="13">
        <v>4</v>
      </c>
    </row>
    <row r="6" spans="1:7" ht="18.95" customHeight="1">
      <c r="A6" s="238" t="s">
        <v>18</v>
      </c>
      <c r="B6" s="238"/>
      <c r="C6" s="15"/>
      <c r="D6" s="77">
        <f>SUM(D7)</f>
        <v>7843231</v>
      </c>
    </row>
    <row r="7" spans="1:7" ht="39.75" customHeight="1">
      <c r="A7" s="18" t="s">
        <v>19</v>
      </c>
      <c r="B7" s="20" t="s">
        <v>22</v>
      </c>
      <c r="C7" s="18" t="s">
        <v>23</v>
      </c>
      <c r="D7" s="76">
        <v>7843231</v>
      </c>
    </row>
    <row r="8" spans="1:7" ht="18.95" customHeight="1">
      <c r="A8" s="238" t="s">
        <v>24</v>
      </c>
      <c r="B8" s="238"/>
      <c r="C8" s="15"/>
      <c r="D8" s="77">
        <f>SUM(D9:D11)</f>
        <v>2454903</v>
      </c>
    </row>
    <row r="9" spans="1:7" ht="18.95" customHeight="1">
      <c r="A9" s="16" t="s">
        <v>19</v>
      </c>
      <c r="B9" s="17" t="s">
        <v>25</v>
      </c>
      <c r="C9" s="16" t="s">
        <v>26</v>
      </c>
      <c r="D9" s="78">
        <v>800000</v>
      </c>
    </row>
    <row r="10" spans="1:7" ht="18.95" customHeight="1">
      <c r="A10" s="18" t="s">
        <v>20</v>
      </c>
      <c r="B10" s="19" t="s">
        <v>27</v>
      </c>
      <c r="C10" s="18" t="s">
        <v>26</v>
      </c>
      <c r="D10" s="76">
        <v>570636</v>
      </c>
    </row>
    <row r="11" spans="1:7" ht="38.25">
      <c r="A11" s="18" t="s">
        <v>21</v>
      </c>
      <c r="B11" s="20" t="s">
        <v>28</v>
      </c>
      <c r="C11" s="18" t="s">
        <v>29</v>
      </c>
      <c r="D11" s="76">
        <v>1084267</v>
      </c>
    </row>
    <row r="12" spans="1:7" ht="15" customHeight="1">
      <c r="A12" s="21"/>
      <c r="B12" s="22"/>
      <c r="C12" s="22"/>
      <c r="D12" s="22"/>
    </row>
    <row r="13" spans="1:7">
      <c r="A13" s="23"/>
      <c r="B13" s="24"/>
      <c r="C13" s="24"/>
      <c r="D13" s="24"/>
      <c r="E13" s="25"/>
      <c r="F13" s="25"/>
    </row>
  </sheetData>
  <mergeCells count="3">
    <mergeCell ref="A2:D2"/>
    <mergeCell ref="A6:B6"/>
    <mergeCell ref="A8:B8"/>
  </mergeCells>
  <printOptions horizontalCentered="1"/>
  <pageMargins left="0.56999999999999995" right="0.54" top="1.1399999999999999" bottom="0.59055118110236227" header="0.51181102362204722" footer="0.51181102362204722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8"/>
  <sheetViews>
    <sheetView showGridLines="0" defaultGridColor="0" topLeftCell="A4" colorId="8" workbookViewId="0">
      <selection activeCell="B4" sqref="B4:B7"/>
    </sheetView>
  </sheetViews>
  <sheetFormatPr defaultRowHeight="12.75"/>
  <cols>
    <col min="1" max="1" width="5.5703125" style="6" bestFit="1" customWidth="1"/>
    <col min="2" max="2" width="8.85546875" style="6" bestFit="1" customWidth="1"/>
    <col min="3" max="3" width="14.28515625" style="6" customWidth="1"/>
    <col min="4" max="4" width="14.85546875" style="6" customWidth="1"/>
    <col min="5" max="5" width="15" style="6" customWidth="1"/>
    <col min="6" max="7" width="16.7109375" style="6" customWidth="1"/>
    <col min="8" max="8" width="15" style="6" customWidth="1"/>
  </cols>
  <sheetData>
    <row r="1" spans="1:11" ht="86.25" customHeight="1">
      <c r="G1" s="27" t="s">
        <v>215</v>
      </c>
      <c r="H1" s="27"/>
      <c r="I1" s="82"/>
      <c r="J1" s="82"/>
      <c r="K1" s="82"/>
    </row>
    <row r="2" spans="1:11" ht="81" customHeight="1">
      <c r="A2" s="236" t="s">
        <v>213</v>
      </c>
      <c r="B2" s="236"/>
      <c r="C2" s="236"/>
      <c r="D2" s="236"/>
      <c r="E2" s="236"/>
      <c r="F2" s="236"/>
      <c r="G2" s="236"/>
      <c r="H2" s="236"/>
    </row>
    <row r="3" spans="1:11" ht="12" customHeight="1" thickBot="1">
      <c r="E3" s="39"/>
      <c r="F3" s="39"/>
      <c r="G3" s="39"/>
      <c r="H3" s="7"/>
    </row>
    <row r="4" spans="1:11" s="32" customFormat="1" ht="17.25" customHeight="1" thickBot="1">
      <c r="A4" s="240" t="s">
        <v>1</v>
      </c>
      <c r="B4" s="240" t="s">
        <v>9</v>
      </c>
      <c r="C4" s="243" t="s">
        <v>35</v>
      </c>
      <c r="D4" s="246" t="s">
        <v>42</v>
      </c>
      <c r="E4" s="249" t="s">
        <v>5</v>
      </c>
      <c r="F4" s="250"/>
      <c r="G4" s="250"/>
      <c r="H4" s="250"/>
    </row>
    <row r="5" spans="1:11" s="32" customFormat="1" ht="12" customHeight="1">
      <c r="A5" s="241"/>
      <c r="B5" s="241"/>
      <c r="C5" s="244"/>
      <c r="D5" s="247"/>
      <c r="E5" s="251" t="s">
        <v>11</v>
      </c>
      <c r="F5" s="229" t="s">
        <v>5</v>
      </c>
      <c r="G5" s="230"/>
      <c r="H5" s="230"/>
    </row>
    <row r="6" spans="1:11" s="32" customFormat="1" ht="31.5" customHeight="1">
      <c r="A6" s="241"/>
      <c r="B6" s="241"/>
      <c r="C6" s="244"/>
      <c r="D6" s="247"/>
      <c r="E6" s="222"/>
      <c r="F6" s="252" t="s">
        <v>37</v>
      </c>
      <c r="G6" s="235"/>
      <c r="H6" s="217" t="s">
        <v>41</v>
      </c>
    </row>
    <row r="7" spans="1:11" ht="100.5" customHeight="1" thickBot="1">
      <c r="A7" s="242"/>
      <c r="B7" s="242"/>
      <c r="C7" s="245"/>
      <c r="D7" s="248"/>
      <c r="E7" s="223"/>
      <c r="F7" s="71" t="s">
        <v>214</v>
      </c>
      <c r="G7" s="33" t="s">
        <v>39</v>
      </c>
      <c r="H7" s="230"/>
    </row>
    <row r="8" spans="1:11" ht="11.25" customHeight="1">
      <c r="A8" s="26">
        <v>1</v>
      </c>
      <c r="B8" s="26">
        <v>2</v>
      </c>
      <c r="C8" s="26">
        <v>3</v>
      </c>
      <c r="D8" s="35">
        <v>4</v>
      </c>
      <c r="E8" s="26">
        <v>5</v>
      </c>
      <c r="F8" s="26">
        <v>6</v>
      </c>
      <c r="G8" s="26">
        <v>7</v>
      </c>
      <c r="H8" s="26">
        <v>8</v>
      </c>
    </row>
    <row r="9" spans="1:11" ht="20.100000000000001" customHeight="1">
      <c r="A9" s="83">
        <v>750</v>
      </c>
      <c r="B9" s="34">
        <v>75011</v>
      </c>
      <c r="C9" s="84">
        <v>77800</v>
      </c>
      <c r="D9" s="84">
        <v>77800</v>
      </c>
      <c r="E9" s="84">
        <v>77800</v>
      </c>
      <c r="F9" s="86">
        <v>77800</v>
      </c>
      <c r="G9" s="87"/>
      <c r="H9" s="87"/>
    </row>
    <row r="10" spans="1:11" ht="20.100000000000001" customHeight="1">
      <c r="A10" s="83">
        <v>751</v>
      </c>
      <c r="B10" s="34">
        <v>75101</v>
      </c>
      <c r="C10" s="84">
        <v>1272</v>
      </c>
      <c r="D10" s="84">
        <v>1272</v>
      </c>
      <c r="E10" s="84">
        <v>1272</v>
      </c>
      <c r="F10" s="85">
        <v>1272</v>
      </c>
      <c r="G10" s="88"/>
      <c r="H10" s="88"/>
    </row>
    <row r="11" spans="1:11" ht="15" customHeight="1">
      <c r="A11" s="83">
        <v>852</v>
      </c>
      <c r="B11" s="34"/>
      <c r="C11" s="84">
        <f t="shared" ref="C11:H11" si="0">SUM(C12:C14)</f>
        <v>3502000</v>
      </c>
      <c r="D11" s="84">
        <f t="shared" si="0"/>
        <v>3502000</v>
      </c>
      <c r="E11" s="84">
        <f t="shared" si="0"/>
        <v>3502000</v>
      </c>
      <c r="F11" s="85">
        <f t="shared" si="0"/>
        <v>91735</v>
      </c>
      <c r="G11" s="85">
        <f t="shared" si="0"/>
        <v>220716</v>
      </c>
      <c r="H11" s="85">
        <f t="shared" si="0"/>
        <v>3189549</v>
      </c>
    </row>
    <row r="12" spans="1:11" ht="20.100000000000001" customHeight="1">
      <c r="A12" s="34"/>
      <c r="B12" s="34">
        <v>85212</v>
      </c>
      <c r="C12" s="80">
        <v>3442000</v>
      </c>
      <c r="D12" s="80">
        <v>3442000</v>
      </c>
      <c r="E12" s="80">
        <v>3442000</v>
      </c>
      <c r="F12" s="81">
        <v>64784</v>
      </c>
      <c r="G12" s="81">
        <v>187916</v>
      </c>
      <c r="H12" s="81">
        <v>3189300</v>
      </c>
    </row>
    <row r="13" spans="1:11" ht="20.100000000000001" customHeight="1">
      <c r="A13" s="34"/>
      <c r="B13" s="34">
        <v>85213</v>
      </c>
      <c r="C13" s="80">
        <v>23000</v>
      </c>
      <c r="D13" s="80">
        <v>23000</v>
      </c>
      <c r="E13" s="80">
        <v>23000</v>
      </c>
      <c r="F13" s="10"/>
      <c r="G13" s="81">
        <v>23000</v>
      </c>
      <c r="H13" s="10"/>
    </row>
    <row r="14" spans="1:11" ht="13.5" customHeight="1">
      <c r="A14" s="34"/>
      <c r="B14" s="34">
        <v>85228</v>
      </c>
      <c r="C14" s="80">
        <v>37000</v>
      </c>
      <c r="D14" s="80">
        <v>37000</v>
      </c>
      <c r="E14" s="80">
        <v>37000</v>
      </c>
      <c r="F14" s="81">
        <v>26951</v>
      </c>
      <c r="G14" s="81">
        <v>9800</v>
      </c>
      <c r="H14" s="10">
        <v>249</v>
      </c>
    </row>
    <row r="15" spans="1:11" ht="20.100000000000001" customHeight="1">
      <c r="A15" s="253" t="s">
        <v>8</v>
      </c>
      <c r="B15" s="254"/>
      <c r="C15" s="89">
        <f>SUM(C9,C10,C11)</f>
        <v>3581072</v>
      </c>
      <c r="D15" s="90">
        <f>SUM(D9:D11)</f>
        <v>3581072</v>
      </c>
      <c r="E15" s="91">
        <f>SUM(E9:E11)</f>
        <v>3581072</v>
      </c>
      <c r="F15" s="91">
        <f>SUM(F9:F11)</f>
        <v>170807</v>
      </c>
      <c r="G15" s="91">
        <f>SUM(G9:G11)</f>
        <v>220716</v>
      </c>
      <c r="H15" s="91">
        <f>SUM(H9:H11)</f>
        <v>3189549</v>
      </c>
    </row>
    <row r="17" spans="1:7">
      <c r="A17" s="239"/>
      <c r="B17" s="239"/>
      <c r="C17" s="239"/>
      <c r="D17" s="239"/>
      <c r="E17" s="239"/>
      <c r="F17" s="239"/>
      <c r="G17" s="239"/>
    </row>
    <row r="18" spans="1:7">
      <c r="A18" s="239"/>
      <c r="B18" s="239"/>
      <c r="C18" s="239"/>
      <c r="D18" s="239"/>
      <c r="E18" s="239"/>
      <c r="F18" s="239"/>
      <c r="G18" s="239"/>
    </row>
  </sheetData>
  <mergeCells count="13">
    <mergeCell ref="A18:G18"/>
    <mergeCell ref="A17:G17"/>
    <mergeCell ref="A2:H2"/>
    <mergeCell ref="A4:A7"/>
    <mergeCell ref="B4:B7"/>
    <mergeCell ref="C4:C7"/>
    <mergeCell ref="D4:D7"/>
    <mergeCell ref="E4:H4"/>
    <mergeCell ref="E5:E7"/>
    <mergeCell ref="F5:H5"/>
    <mergeCell ref="H6:H7"/>
    <mergeCell ref="F6:G6"/>
    <mergeCell ref="A15:B15"/>
  </mergeCells>
  <printOptions horizontalCentered="1"/>
  <pageMargins left="0.56999999999999995" right="0.27" top="0.46" bottom="0.51" header="0.51181102362204722" footer="0.51181102362204722"/>
  <pageSetup paperSize="9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4"/>
  <sheetViews>
    <sheetView showGridLines="0" defaultGridColor="0" colorId="8" workbookViewId="0">
      <selection activeCell="L9" sqref="L9"/>
    </sheetView>
  </sheetViews>
  <sheetFormatPr defaultRowHeight="12.75"/>
  <cols>
    <col min="1" max="1" width="5.5703125" style="6" bestFit="1" customWidth="1"/>
    <col min="2" max="2" width="8.85546875" style="6" bestFit="1" customWidth="1"/>
    <col min="3" max="3" width="14.28515625" style="6" customWidth="1"/>
    <col min="4" max="4" width="14.85546875" style="6" customWidth="1"/>
    <col min="5" max="5" width="15" style="6" customWidth="1"/>
    <col min="6" max="7" width="16.7109375" style="6" customWidth="1"/>
    <col min="8" max="9" width="15" style="6" customWidth="1"/>
  </cols>
  <sheetData>
    <row r="1" spans="1:9" ht="87" customHeight="1">
      <c r="I1" s="186" t="s">
        <v>286</v>
      </c>
    </row>
    <row r="2" spans="1:9" ht="75" customHeight="1">
      <c r="A2" s="236" t="s">
        <v>217</v>
      </c>
      <c r="B2" s="236"/>
      <c r="C2" s="236"/>
      <c r="D2" s="236"/>
      <c r="E2" s="236"/>
      <c r="F2" s="236"/>
      <c r="G2" s="236"/>
      <c r="H2" s="236"/>
    </row>
    <row r="3" spans="1:9" ht="12" customHeight="1" thickBot="1">
      <c r="E3" s="39"/>
      <c r="F3" s="39"/>
      <c r="G3" s="39"/>
      <c r="H3" s="7"/>
      <c r="I3" s="1" t="s">
        <v>0</v>
      </c>
    </row>
    <row r="4" spans="1:9" s="32" customFormat="1" ht="17.25" customHeight="1" thickBot="1">
      <c r="A4" s="240" t="s">
        <v>1</v>
      </c>
      <c r="B4" s="240" t="s">
        <v>9</v>
      </c>
      <c r="C4" s="256" t="s">
        <v>35</v>
      </c>
      <c r="D4" s="246" t="s">
        <v>42</v>
      </c>
      <c r="E4" s="249" t="s">
        <v>5</v>
      </c>
      <c r="F4" s="250"/>
      <c r="G4" s="250"/>
      <c r="H4" s="250"/>
      <c r="I4" s="255"/>
    </row>
    <row r="5" spans="1:9" s="32" customFormat="1" ht="12" customHeight="1">
      <c r="A5" s="241"/>
      <c r="B5" s="241"/>
      <c r="C5" s="257"/>
      <c r="D5" s="247"/>
      <c r="E5" s="251" t="s">
        <v>11</v>
      </c>
      <c r="F5" s="232" t="s">
        <v>5</v>
      </c>
      <c r="G5" s="259"/>
      <c r="H5" s="259"/>
      <c r="I5" s="251" t="s">
        <v>13</v>
      </c>
    </row>
    <row r="6" spans="1:9" s="32" customFormat="1" ht="31.5" customHeight="1">
      <c r="A6" s="241"/>
      <c r="B6" s="241"/>
      <c r="C6" s="257"/>
      <c r="D6" s="247"/>
      <c r="E6" s="222"/>
      <c r="F6" s="252" t="s">
        <v>37</v>
      </c>
      <c r="G6" s="235"/>
      <c r="H6" s="217" t="s">
        <v>41</v>
      </c>
      <c r="I6" s="222"/>
    </row>
    <row r="7" spans="1:9" ht="100.5" customHeight="1" thickBot="1">
      <c r="A7" s="242"/>
      <c r="B7" s="242"/>
      <c r="C7" s="258"/>
      <c r="D7" s="248"/>
      <c r="E7" s="223"/>
      <c r="F7" s="42" t="s">
        <v>36</v>
      </c>
      <c r="G7" s="33" t="s">
        <v>39</v>
      </c>
      <c r="H7" s="230"/>
      <c r="I7" s="223"/>
    </row>
    <row r="8" spans="1:9" ht="11.25" customHeight="1">
      <c r="A8" s="26">
        <v>1</v>
      </c>
      <c r="B8" s="26">
        <v>2</v>
      </c>
      <c r="C8" s="26">
        <v>3</v>
      </c>
      <c r="D8" s="35">
        <v>4</v>
      </c>
      <c r="E8" s="26">
        <v>5</v>
      </c>
      <c r="F8" s="26">
        <v>6</v>
      </c>
      <c r="G8" s="26">
        <v>7</v>
      </c>
      <c r="H8" s="26">
        <v>8</v>
      </c>
      <c r="I8" s="26">
        <v>9</v>
      </c>
    </row>
    <row r="9" spans="1:9" ht="20.100000000000001" customHeight="1">
      <c r="A9" s="34">
        <v>710</v>
      </c>
      <c r="B9" s="34">
        <v>71035</v>
      </c>
      <c r="C9" s="80">
        <v>65000</v>
      </c>
      <c r="D9" s="80">
        <v>65000</v>
      </c>
      <c r="E9" s="94">
        <v>65000</v>
      </c>
      <c r="F9" s="9"/>
      <c r="G9" s="94">
        <v>65000</v>
      </c>
      <c r="H9" s="9"/>
      <c r="I9" s="9"/>
    </row>
    <row r="10" spans="1:9" ht="20.100000000000001" customHeight="1">
      <c r="A10" s="34"/>
      <c r="B10" s="34"/>
      <c r="C10" s="34"/>
      <c r="D10" s="34"/>
      <c r="E10" s="10"/>
      <c r="F10" s="10"/>
      <c r="G10" s="10"/>
      <c r="H10" s="10"/>
      <c r="I10" s="10"/>
    </row>
    <row r="11" spans="1:9" ht="20.100000000000001" customHeight="1">
      <c r="A11" s="253" t="s">
        <v>8</v>
      </c>
      <c r="B11" s="254"/>
      <c r="C11" s="89">
        <v>65000</v>
      </c>
      <c r="D11" s="90">
        <v>65000</v>
      </c>
      <c r="E11" s="91">
        <v>65000</v>
      </c>
      <c r="F11" s="91"/>
      <c r="G11" s="91">
        <v>65000</v>
      </c>
      <c r="H11" s="93"/>
      <c r="I11" s="93"/>
    </row>
    <row r="13" spans="1:9">
      <c r="A13" s="239"/>
      <c r="B13" s="239"/>
      <c r="C13" s="239"/>
      <c r="D13" s="239"/>
      <c r="E13" s="239"/>
      <c r="F13" s="239"/>
      <c r="G13" s="239"/>
    </row>
    <row r="14" spans="1:9">
      <c r="A14" s="239"/>
      <c r="B14" s="239"/>
      <c r="C14" s="239"/>
      <c r="D14" s="239"/>
      <c r="E14" s="239"/>
      <c r="F14" s="239"/>
      <c r="G14" s="239"/>
    </row>
  </sheetData>
  <mergeCells count="14">
    <mergeCell ref="A14:G14"/>
    <mergeCell ref="A11:B11"/>
    <mergeCell ref="A13:G13"/>
    <mergeCell ref="A2:H2"/>
    <mergeCell ref="B4:B7"/>
    <mergeCell ref="A4:A7"/>
    <mergeCell ref="E5:E7"/>
    <mergeCell ref="E4:I4"/>
    <mergeCell ref="D4:D7"/>
    <mergeCell ref="C4:C7"/>
    <mergeCell ref="H6:H7"/>
    <mergeCell ref="F6:G6"/>
    <mergeCell ref="I5:I7"/>
    <mergeCell ref="F5:H5"/>
  </mergeCells>
  <printOptions horizontalCentered="1"/>
  <pageMargins left="0.56999999999999995" right="0.27" top="0.75" bottom="0.59055118110236227" header="0.51181102362204722" footer="0.51181102362204722"/>
  <pageSetup paperSize="9" fitToWidth="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I15"/>
  <sheetViews>
    <sheetView showGridLines="0" defaultGridColor="0" colorId="8" workbookViewId="0">
      <selection activeCell="K10" sqref="K10"/>
    </sheetView>
  </sheetViews>
  <sheetFormatPr defaultRowHeight="12.75"/>
  <cols>
    <col min="1" max="1" width="5.5703125" style="6" bestFit="1" customWidth="1"/>
    <col min="2" max="2" width="8.85546875" style="6" bestFit="1" customWidth="1"/>
    <col min="3" max="3" width="14.28515625" style="6" customWidth="1"/>
    <col min="4" max="4" width="14.85546875" style="6" customWidth="1"/>
    <col min="5" max="5" width="15" style="6" customWidth="1"/>
    <col min="6" max="7" width="16.7109375" style="6" customWidth="1"/>
    <col min="8" max="9" width="15" style="6" customWidth="1"/>
  </cols>
  <sheetData>
    <row r="1" spans="1:9" ht="72.75" customHeight="1">
      <c r="I1" s="92" t="s">
        <v>219</v>
      </c>
    </row>
    <row r="2" spans="1:9" ht="75" customHeight="1">
      <c r="A2" s="236" t="s">
        <v>218</v>
      </c>
      <c r="B2" s="236"/>
      <c r="C2" s="236"/>
      <c r="D2" s="236"/>
      <c r="E2" s="236"/>
      <c r="F2" s="236"/>
      <c r="G2" s="236"/>
      <c r="H2" s="236"/>
    </row>
    <row r="3" spans="1:9" ht="12" customHeight="1" thickBot="1">
      <c r="E3" s="39"/>
      <c r="F3" s="39"/>
      <c r="G3" s="39"/>
      <c r="H3" s="7"/>
      <c r="I3" s="1" t="s">
        <v>0</v>
      </c>
    </row>
    <row r="4" spans="1:9" s="32" customFormat="1" ht="17.25" customHeight="1" thickBot="1">
      <c r="A4" s="240" t="s">
        <v>1</v>
      </c>
      <c r="B4" s="240" t="s">
        <v>9</v>
      </c>
      <c r="C4" s="243" t="s">
        <v>35</v>
      </c>
      <c r="D4" s="246" t="s">
        <v>42</v>
      </c>
      <c r="E4" s="249" t="s">
        <v>5</v>
      </c>
      <c r="F4" s="250"/>
      <c r="G4" s="250"/>
      <c r="H4" s="250"/>
      <c r="I4" s="255"/>
    </row>
    <row r="5" spans="1:9" s="32" customFormat="1" ht="12" customHeight="1">
      <c r="A5" s="241"/>
      <c r="B5" s="241"/>
      <c r="C5" s="244"/>
      <c r="D5" s="247"/>
      <c r="E5" s="227" t="s">
        <v>11</v>
      </c>
      <c r="F5" s="229" t="s">
        <v>5</v>
      </c>
      <c r="G5" s="230"/>
      <c r="H5" s="230"/>
      <c r="I5" s="227" t="s">
        <v>13</v>
      </c>
    </row>
    <row r="6" spans="1:9" s="32" customFormat="1" ht="31.5" customHeight="1">
      <c r="A6" s="241"/>
      <c r="B6" s="241"/>
      <c r="C6" s="244"/>
      <c r="D6" s="247"/>
      <c r="E6" s="227"/>
      <c r="F6" s="234" t="s">
        <v>37</v>
      </c>
      <c r="G6" s="235"/>
      <c r="H6" s="217" t="s">
        <v>41</v>
      </c>
      <c r="I6" s="227"/>
    </row>
    <row r="7" spans="1:9" ht="100.5" customHeight="1" thickBot="1">
      <c r="A7" s="242"/>
      <c r="B7" s="242"/>
      <c r="C7" s="245"/>
      <c r="D7" s="248"/>
      <c r="E7" s="228"/>
      <c r="F7" s="42" t="s">
        <v>36</v>
      </c>
      <c r="G7" s="33" t="s">
        <v>39</v>
      </c>
      <c r="H7" s="230"/>
      <c r="I7" s="228"/>
    </row>
    <row r="8" spans="1:9" ht="11.25" customHeight="1">
      <c r="A8" s="26">
        <v>1</v>
      </c>
      <c r="B8" s="26">
        <v>2</v>
      </c>
      <c r="C8" s="26">
        <v>3</v>
      </c>
      <c r="D8" s="35">
        <v>4</v>
      </c>
      <c r="E8" s="26">
        <v>5</v>
      </c>
      <c r="F8" s="26">
        <v>6</v>
      </c>
      <c r="G8" s="26">
        <v>7</v>
      </c>
      <c r="H8" s="26">
        <v>8</v>
      </c>
      <c r="I8" s="26">
        <v>9</v>
      </c>
    </row>
    <row r="9" spans="1:9" ht="20.100000000000001" customHeight="1">
      <c r="A9" s="34">
        <v>600</v>
      </c>
      <c r="B9" s="34">
        <v>60014</v>
      </c>
      <c r="C9" s="80">
        <v>41000</v>
      </c>
      <c r="D9" s="80">
        <v>41000</v>
      </c>
      <c r="E9" s="94">
        <v>41000</v>
      </c>
      <c r="F9" s="95"/>
      <c r="G9" s="94">
        <v>41000</v>
      </c>
      <c r="H9" s="9"/>
      <c r="I9" s="9"/>
    </row>
    <row r="10" spans="1:9" ht="16.5" customHeight="1">
      <c r="A10" s="34">
        <v>750</v>
      </c>
      <c r="B10" s="34">
        <v>75020</v>
      </c>
      <c r="C10" s="80">
        <v>16400</v>
      </c>
      <c r="D10" s="80">
        <v>16400</v>
      </c>
      <c r="E10" s="201">
        <v>16400</v>
      </c>
      <c r="F10" s="201">
        <v>12732</v>
      </c>
      <c r="G10" s="201">
        <v>3668</v>
      </c>
      <c r="H10" s="10"/>
      <c r="I10" s="10"/>
    </row>
    <row r="11" spans="1:9" ht="20.100000000000001" customHeight="1">
      <c r="A11" s="34"/>
      <c r="B11" s="34"/>
      <c r="C11" s="34"/>
      <c r="D11" s="34"/>
      <c r="E11" s="10"/>
      <c r="F11" s="10"/>
      <c r="G11" s="10"/>
      <c r="H11" s="10"/>
      <c r="I11" s="10"/>
    </row>
    <row r="12" spans="1:9" ht="20.100000000000001" customHeight="1">
      <c r="A12" s="253" t="s">
        <v>8</v>
      </c>
      <c r="B12" s="254"/>
      <c r="C12" s="96">
        <f>SUM(C9:C11)</f>
        <v>57400</v>
      </c>
      <c r="D12" s="90">
        <f>SUM(D9:D11)</f>
        <v>57400</v>
      </c>
      <c r="E12" s="91">
        <f>SUM(E9:E11)</f>
        <v>57400</v>
      </c>
      <c r="F12" s="91">
        <f>SUM(F9:F11)</f>
        <v>12732</v>
      </c>
      <c r="G12" s="91">
        <f>SUM(G9:G11)</f>
        <v>44668</v>
      </c>
      <c r="H12" s="97"/>
      <c r="I12" s="97"/>
    </row>
    <row r="14" spans="1:9">
      <c r="A14" s="239"/>
      <c r="B14" s="239"/>
      <c r="C14" s="239"/>
      <c r="D14" s="239"/>
      <c r="E14" s="239"/>
      <c r="F14" s="239"/>
      <c r="G14" s="239"/>
    </row>
    <row r="15" spans="1:9">
      <c r="A15" s="239"/>
      <c r="B15" s="239"/>
      <c r="C15" s="239"/>
      <c r="D15" s="239"/>
      <c r="E15" s="239"/>
      <c r="F15" s="239"/>
      <c r="G15" s="239"/>
    </row>
  </sheetData>
  <mergeCells count="14">
    <mergeCell ref="A15:G15"/>
    <mergeCell ref="F6:G6"/>
    <mergeCell ref="H6:H7"/>
    <mergeCell ref="A12:B12"/>
    <mergeCell ref="A14:G14"/>
    <mergeCell ref="A2:H2"/>
    <mergeCell ref="A4:A7"/>
    <mergeCell ref="B4:B7"/>
    <mergeCell ref="C4:C7"/>
    <mergeCell ref="D4:D7"/>
    <mergeCell ref="E4:I4"/>
    <mergeCell ref="E5:E7"/>
    <mergeCell ref="F5:H5"/>
    <mergeCell ref="I5:I7"/>
  </mergeCells>
  <printOptions horizontalCentered="1"/>
  <pageMargins left="0.56999999999999995" right="0.27" top="0.75" bottom="0.59055118110236227" header="0.51181102362204722" footer="0.51181102362204722"/>
  <pageSetup paperSize="9" scale="95" orientation="landscape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E63"/>
  <sheetViews>
    <sheetView showGridLines="0" defaultGridColor="0" colorId="7" workbookViewId="0">
      <selection activeCell="J50" sqref="J50"/>
    </sheetView>
  </sheetViews>
  <sheetFormatPr defaultRowHeight="12.75"/>
  <cols>
    <col min="1" max="1" width="6" customWidth="1"/>
    <col min="2" max="2" width="10.140625" customWidth="1"/>
    <col min="3" max="3" width="35.7109375" customWidth="1"/>
    <col min="4" max="4" width="18" customWidth="1"/>
    <col min="5" max="5" width="29.140625" style="6" customWidth="1"/>
  </cols>
  <sheetData>
    <row r="1" spans="1:5" ht="58.5" customHeight="1">
      <c r="E1" s="100" t="s">
        <v>238</v>
      </c>
    </row>
    <row r="2" spans="1:5" ht="47.25" customHeight="1">
      <c r="A2" s="209" t="s">
        <v>239</v>
      </c>
      <c r="B2" s="209"/>
      <c r="C2" s="209"/>
      <c r="D2" s="209"/>
      <c r="E2" s="209"/>
    </row>
    <row r="3" spans="1:5" ht="9.75" customHeight="1">
      <c r="A3" s="39"/>
      <c r="B3" s="39"/>
      <c r="C3" s="39"/>
      <c r="D3" s="39"/>
      <c r="E3" s="39"/>
    </row>
    <row r="4" spans="1:5" s="2" customFormat="1" ht="15" customHeight="1">
      <c r="A4" s="211" t="s">
        <v>1</v>
      </c>
      <c r="B4" s="211" t="s">
        <v>9</v>
      </c>
      <c r="C4" s="211" t="s">
        <v>40</v>
      </c>
      <c r="D4" s="211" t="s">
        <v>240</v>
      </c>
      <c r="E4" s="104"/>
    </row>
    <row r="5" spans="1:5" s="3" customFormat="1" ht="51" customHeight="1">
      <c r="A5" s="211"/>
      <c r="B5" s="211"/>
      <c r="C5" s="211"/>
      <c r="D5" s="211"/>
      <c r="E5" s="103" t="s">
        <v>241</v>
      </c>
    </row>
    <row r="6" spans="1:5" s="2" customFormat="1">
      <c r="A6" s="47">
        <v>1</v>
      </c>
      <c r="B6" s="47">
        <v>2</v>
      </c>
      <c r="C6" s="47">
        <v>3</v>
      </c>
      <c r="D6" s="47">
        <v>4</v>
      </c>
      <c r="E6" s="47">
        <v>5</v>
      </c>
    </row>
    <row r="7" spans="1:5" s="2" customFormat="1" ht="22.5">
      <c r="A7" s="190">
        <v>600</v>
      </c>
      <c r="B7" s="108">
        <v>60016</v>
      </c>
      <c r="C7" s="119" t="s">
        <v>220</v>
      </c>
      <c r="D7" s="191">
        <v>6000</v>
      </c>
      <c r="E7" s="119" t="s">
        <v>242</v>
      </c>
    </row>
    <row r="8" spans="1:5" s="2" customFormat="1">
      <c r="A8" s="108"/>
      <c r="B8" s="108"/>
      <c r="C8" s="119" t="s">
        <v>221</v>
      </c>
      <c r="D8" s="191">
        <v>1700</v>
      </c>
      <c r="E8" s="119" t="s">
        <v>243</v>
      </c>
    </row>
    <row r="9" spans="1:5" s="2" customFormat="1">
      <c r="A9" s="108"/>
      <c r="B9" s="108"/>
      <c r="C9" s="119" t="s">
        <v>224</v>
      </c>
      <c r="D9" s="191">
        <v>3000</v>
      </c>
      <c r="E9" s="119" t="s">
        <v>287</v>
      </c>
    </row>
    <row r="10" spans="1:5" s="2" customFormat="1">
      <c r="A10" s="108"/>
      <c r="B10" s="108"/>
      <c r="C10" s="119" t="s">
        <v>226</v>
      </c>
      <c r="D10" s="191">
        <v>10105</v>
      </c>
      <c r="E10" s="119" t="s">
        <v>288</v>
      </c>
    </row>
    <row r="11" spans="1:5" s="2" customFormat="1" ht="18" customHeight="1">
      <c r="A11" s="187"/>
      <c r="B11" s="187"/>
      <c r="C11" s="124" t="s">
        <v>244</v>
      </c>
      <c r="D11" s="192">
        <v>2822</v>
      </c>
      <c r="E11" s="124" t="s">
        <v>287</v>
      </c>
    </row>
    <row r="12" spans="1:5" s="2" customFormat="1" ht="22.5" customHeight="1">
      <c r="A12" s="108"/>
      <c r="B12" s="108"/>
      <c r="C12" s="110" t="s">
        <v>232</v>
      </c>
      <c r="D12" s="200">
        <v>4000</v>
      </c>
      <c r="E12" s="110" t="s">
        <v>245</v>
      </c>
    </row>
    <row r="13" spans="1:5" s="2" customFormat="1">
      <c r="A13" s="108"/>
      <c r="B13" s="108">
        <v>60095</v>
      </c>
      <c r="C13" s="119" t="s">
        <v>244</v>
      </c>
      <c r="D13" s="191">
        <v>2300</v>
      </c>
      <c r="E13" s="119" t="s">
        <v>246</v>
      </c>
    </row>
    <row r="14" spans="1:5" s="2" customFormat="1">
      <c r="A14" s="108"/>
      <c r="B14" s="108"/>
      <c r="C14" s="119" t="s">
        <v>222</v>
      </c>
      <c r="D14" s="191">
        <v>5121</v>
      </c>
      <c r="E14" s="119" t="s">
        <v>276</v>
      </c>
    </row>
    <row r="15" spans="1:5" s="2" customFormat="1" ht="22.5">
      <c r="A15" s="190">
        <v>700</v>
      </c>
      <c r="B15" s="108">
        <v>70095</v>
      </c>
      <c r="C15" s="119" t="s">
        <v>225</v>
      </c>
      <c r="D15" s="194">
        <v>587</v>
      </c>
      <c r="E15" s="119" t="s">
        <v>247</v>
      </c>
    </row>
    <row r="16" spans="1:5" s="2" customFormat="1" ht="22.5" customHeight="1">
      <c r="A16" s="190">
        <v>710</v>
      </c>
      <c r="B16" s="108">
        <v>71035</v>
      </c>
      <c r="C16" s="119" t="s">
        <v>220</v>
      </c>
      <c r="D16" s="191">
        <v>3000</v>
      </c>
      <c r="E16" s="119" t="s">
        <v>248</v>
      </c>
    </row>
    <row r="17" spans="1:5" s="2" customFormat="1">
      <c r="A17" s="190">
        <v>900</v>
      </c>
      <c r="B17" s="108">
        <v>90004</v>
      </c>
      <c r="C17" s="119" t="s">
        <v>224</v>
      </c>
      <c r="D17" s="191">
        <v>2000</v>
      </c>
      <c r="E17" s="119" t="s">
        <v>289</v>
      </c>
    </row>
    <row r="18" spans="1:5" s="2" customFormat="1">
      <c r="A18" s="108"/>
      <c r="B18" s="108"/>
      <c r="C18" s="119" t="s">
        <v>225</v>
      </c>
      <c r="D18" s="191">
        <v>1500</v>
      </c>
      <c r="E18" s="119" t="s">
        <v>289</v>
      </c>
    </row>
    <row r="19" spans="1:5" s="2" customFormat="1">
      <c r="A19" s="108"/>
      <c r="B19" s="108"/>
      <c r="C19" s="119" t="s">
        <v>229</v>
      </c>
      <c r="D19" s="191">
        <v>1800</v>
      </c>
      <c r="E19" s="119" t="s">
        <v>289</v>
      </c>
    </row>
    <row r="20" spans="1:5" s="2" customFormat="1">
      <c r="A20" s="108"/>
      <c r="B20" s="108"/>
      <c r="C20" s="119" t="s">
        <v>226</v>
      </c>
      <c r="D20" s="194">
        <v>850</v>
      </c>
      <c r="E20" s="119" t="s">
        <v>227</v>
      </c>
    </row>
    <row r="21" spans="1:5" s="2" customFormat="1">
      <c r="A21" s="196"/>
      <c r="B21" s="196"/>
      <c r="C21" s="119" t="s">
        <v>223</v>
      </c>
      <c r="D21" s="191">
        <v>2000</v>
      </c>
      <c r="E21" s="119" t="s">
        <v>289</v>
      </c>
    </row>
    <row r="22" spans="1:5" s="2" customFormat="1">
      <c r="A22" s="196"/>
      <c r="B22" s="196"/>
      <c r="C22" s="119" t="s">
        <v>230</v>
      </c>
      <c r="D22" s="191">
        <v>950</v>
      </c>
      <c r="E22" s="119" t="s">
        <v>289</v>
      </c>
    </row>
    <row r="23" spans="1:5" s="2" customFormat="1">
      <c r="A23" s="195"/>
      <c r="B23" s="195"/>
      <c r="C23" s="117" t="s">
        <v>230</v>
      </c>
      <c r="D23" s="193">
        <v>1600</v>
      </c>
      <c r="E23" s="117" t="s">
        <v>231</v>
      </c>
    </row>
    <row r="24" spans="1:5" s="2" customFormat="1">
      <c r="A24" s="196"/>
      <c r="B24" s="196"/>
      <c r="C24" s="119" t="s">
        <v>228</v>
      </c>
      <c r="D24" s="194">
        <v>800</v>
      </c>
      <c r="E24" s="119" t="s">
        <v>290</v>
      </c>
    </row>
    <row r="25" spans="1:5" s="2" customFormat="1">
      <c r="A25" s="195"/>
      <c r="B25" s="195"/>
      <c r="C25" s="117" t="s">
        <v>222</v>
      </c>
      <c r="D25" s="189">
        <v>1900</v>
      </c>
      <c r="E25" s="117" t="s">
        <v>289</v>
      </c>
    </row>
    <row r="26" spans="1:5" s="2" customFormat="1">
      <c r="A26" s="196"/>
      <c r="B26" s="196"/>
      <c r="C26" s="119" t="s">
        <v>232</v>
      </c>
      <c r="D26" s="191">
        <v>1000</v>
      </c>
      <c r="E26" s="119" t="s">
        <v>289</v>
      </c>
    </row>
    <row r="27" spans="1:5" s="2" customFormat="1">
      <c r="A27" s="197"/>
      <c r="B27" s="197"/>
      <c r="C27" s="124" t="s">
        <v>220</v>
      </c>
      <c r="D27" s="192">
        <v>1800</v>
      </c>
      <c r="E27" s="124" t="s">
        <v>289</v>
      </c>
    </row>
    <row r="28" spans="1:5" s="2" customFormat="1" ht="12.75" customHeight="1">
      <c r="A28" s="108"/>
      <c r="B28" s="116">
        <v>90095</v>
      </c>
      <c r="C28" s="110" t="s">
        <v>229</v>
      </c>
      <c r="D28" s="112">
        <v>3900</v>
      </c>
      <c r="E28" s="106" t="s">
        <v>291</v>
      </c>
    </row>
    <row r="29" spans="1:5" s="2" customFormat="1">
      <c r="A29" s="108"/>
      <c r="B29" s="108"/>
      <c r="C29" s="110" t="s">
        <v>229</v>
      </c>
      <c r="D29" s="112">
        <v>2000</v>
      </c>
      <c r="E29" s="106" t="s">
        <v>250</v>
      </c>
    </row>
    <row r="30" spans="1:5" s="2" customFormat="1" ht="12.75" customHeight="1">
      <c r="A30" s="108"/>
      <c r="B30" s="108"/>
      <c r="C30" s="110" t="s">
        <v>223</v>
      </c>
      <c r="D30" s="112">
        <v>2504</v>
      </c>
      <c r="E30" s="106" t="s">
        <v>250</v>
      </c>
    </row>
    <row r="31" spans="1:5" s="2" customFormat="1" ht="12.75" customHeight="1">
      <c r="A31" s="108"/>
      <c r="B31" s="108"/>
      <c r="C31" s="110" t="s">
        <v>223</v>
      </c>
      <c r="D31" s="112">
        <v>400</v>
      </c>
      <c r="E31" s="106" t="s">
        <v>251</v>
      </c>
    </row>
    <row r="32" spans="1:5" s="2" customFormat="1" ht="12.75" customHeight="1">
      <c r="A32" s="108"/>
      <c r="B32" s="108"/>
      <c r="C32" s="111" t="s">
        <v>230</v>
      </c>
      <c r="D32" s="112">
        <v>300</v>
      </c>
      <c r="E32" s="106" t="s">
        <v>251</v>
      </c>
    </row>
    <row r="33" spans="1:5" s="2" customFormat="1" ht="24" customHeight="1">
      <c r="A33" s="108"/>
      <c r="B33" s="108"/>
      <c r="C33" s="188" t="s">
        <v>222</v>
      </c>
      <c r="D33" s="112">
        <v>251</v>
      </c>
      <c r="E33" s="110" t="s">
        <v>249</v>
      </c>
    </row>
    <row r="34" spans="1:5" s="2" customFormat="1" ht="22.5">
      <c r="A34" s="115">
        <v>921</v>
      </c>
      <c r="B34" s="116">
        <v>92109</v>
      </c>
      <c r="C34" s="110" t="s">
        <v>224</v>
      </c>
      <c r="D34" s="112">
        <v>5500</v>
      </c>
      <c r="E34" s="106" t="s">
        <v>252</v>
      </c>
    </row>
    <row r="35" spans="1:5" s="2" customFormat="1" ht="23.25" customHeight="1">
      <c r="A35" s="108"/>
      <c r="B35" s="108"/>
      <c r="C35" s="117" t="s">
        <v>225</v>
      </c>
      <c r="D35" s="112">
        <v>4000</v>
      </c>
      <c r="E35" s="106" t="s">
        <v>252</v>
      </c>
    </row>
    <row r="36" spans="1:5" s="2" customFormat="1" ht="12.75" customHeight="1">
      <c r="A36" s="108"/>
      <c r="B36" s="108"/>
      <c r="C36" s="119" t="s">
        <v>229</v>
      </c>
      <c r="D36" s="112">
        <v>1200</v>
      </c>
      <c r="E36" s="106" t="s">
        <v>253</v>
      </c>
    </row>
    <row r="37" spans="1:5" s="2" customFormat="1" ht="12.75" customHeight="1">
      <c r="A37" s="108"/>
      <c r="B37" s="108"/>
      <c r="C37" s="119" t="s">
        <v>223</v>
      </c>
      <c r="D37" s="112">
        <v>500</v>
      </c>
      <c r="E37" s="106" t="s">
        <v>253</v>
      </c>
    </row>
    <row r="38" spans="1:5" s="2" customFormat="1" ht="12.75" customHeight="1">
      <c r="A38" s="108"/>
      <c r="B38" s="108"/>
      <c r="C38" s="124" t="s">
        <v>223</v>
      </c>
      <c r="D38" s="112">
        <v>3000</v>
      </c>
      <c r="E38" s="106" t="s">
        <v>254</v>
      </c>
    </row>
    <row r="39" spans="1:5" s="2" customFormat="1" ht="12.75" customHeight="1">
      <c r="A39" s="108"/>
      <c r="B39" s="108"/>
      <c r="C39" s="111" t="s">
        <v>230</v>
      </c>
      <c r="D39" s="118">
        <v>2300</v>
      </c>
      <c r="E39" s="106" t="s">
        <v>254</v>
      </c>
    </row>
    <row r="40" spans="1:5" s="2" customFormat="1" ht="24" customHeight="1">
      <c r="A40" s="108"/>
      <c r="B40" s="108"/>
      <c r="C40" s="117" t="s">
        <v>232</v>
      </c>
      <c r="D40" s="112">
        <v>2500</v>
      </c>
      <c r="E40" s="106" t="s">
        <v>292</v>
      </c>
    </row>
    <row r="41" spans="1:5" s="2" customFormat="1">
      <c r="A41" s="108"/>
      <c r="B41" s="108">
        <v>92195</v>
      </c>
      <c r="C41" s="110" t="s">
        <v>224</v>
      </c>
      <c r="D41" s="112">
        <v>1474</v>
      </c>
      <c r="E41" s="105" t="s">
        <v>255</v>
      </c>
    </row>
    <row r="42" spans="1:5" s="2" customFormat="1">
      <c r="A42" s="108"/>
      <c r="B42" s="108"/>
      <c r="C42" s="121" t="s">
        <v>224</v>
      </c>
      <c r="D42" s="114">
        <v>3500</v>
      </c>
      <c r="E42" s="107" t="s">
        <v>256</v>
      </c>
    </row>
    <row r="43" spans="1:5" s="2" customFormat="1" ht="22.5">
      <c r="A43" s="108"/>
      <c r="B43" s="108"/>
      <c r="C43" s="119" t="s">
        <v>225</v>
      </c>
      <c r="D43" s="112">
        <v>5000</v>
      </c>
      <c r="E43" s="105" t="s">
        <v>257</v>
      </c>
    </row>
    <row r="44" spans="1:5" s="2" customFormat="1" ht="22.5">
      <c r="A44" s="109"/>
      <c r="B44" s="109"/>
      <c r="C44" s="117" t="s">
        <v>229</v>
      </c>
      <c r="D44" s="122">
        <v>1800</v>
      </c>
      <c r="E44" s="123" t="s">
        <v>258</v>
      </c>
    </row>
    <row r="45" spans="1:5" s="2" customFormat="1">
      <c r="A45" s="109"/>
      <c r="B45" s="109"/>
      <c r="C45" s="113" t="s">
        <v>230</v>
      </c>
      <c r="D45" s="114">
        <v>3100</v>
      </c>
      <c r="E45" s="107" t="s">
        <v>250</v>
      </c>
    </row>
    <row r="46" spans="1:5" s="2" customFormat="1">
      <c r="A46" s="109"/>
      <c r="B46" s="109"/>
      <c r="C46" s="119" t="s">
        <v>222</v>
      </c>
      <c r="D46" s="114">
        <v>19000</v>
      </c>
      <c r="E46" s="107" t="s">
        <v>259</v>
      </c>
    </row>
    <row r="47" spans="1:5" s="2" customFormat="1" ht="22.5">
      <c r="A47" s="109"/>
      <c r="B47" s="120"/>
      <c r="C47" s="117" t="s">
        <v>232</v>
      </c>
      <c r="D47" s="114">
        <v>723</v>
      </c>
      <c r="E47" s="107" t="s">
        <v>278</v>
      </c>
    </row>
    <row r="48" spans="1:5" s="2" customFormat="1">
      <c r="A48" s="109"/>
      <c r="B48" s="120"/>
      <c r="C48" s="119" t="s">
        <v>220</v>
      </c>
      <c r="D48" s="114">
        <v>3700</v>
      </c>
      <c r="E48" s="107" t="s">
        <v>260</v>
      </c>
    </row>
    <row r="49" spans="1:5" s="2" customFormat="1">
      <c r="A49" s="109"/>
      <c r="B49" s="120"/>
      <c r="C49" s="124" t="s">
        <v>220</v>
      </c>
      <c r="D49" s="114">
        <v>3000</v>
      </c>
      <c r="E49" s="107" t="s">
        <v>261</v>
      </c>
    </row>
    <row r="50" spans="1:5" s="2" customFormat="1">
      <c r="A50" s="109"/>
      <c r="B50" s="120"/>
      <c r="C50" s="113" t="s">
        <v>228</v>
      </c>
      <c r="D50" s="114">
        <v>10511</v>
      </c>
      <c r="E50" s="107" t="s">
        <v>259</v>
      </c>
    </row>
    <row r="51" spans="1:5" s="2" customFormat="1" ht="22.5">
      <c r="A51" s="198">
        <v>926</v>
      </c>
      <c r="B51" s="199">
        <v>92601</v>
      </c>
      <c r="C51" s="113" t="s">
        <v>223</v>
      </c>
      <c r="D51" s="114">
        <v>2000</v>
      </c>
      <c r="E51" s="113" t="s">
        <v>262</v>
      </c>
    </row>
    <row r="52" spans="1:5" s="2" customFormat="1">
      <c r="A52" s="109"/>
      <c r="B52" s="109"/>
      <c r="C52" s="113" t="s">
        <v>228</v>
      </c>
      <c r="D52" s="114">
        <v>7000</v>
      </c>
      <c r="E52" s="107" t="s">
        <v>263</v>
      </c>
    </row>
    <row r="53" spans="1:5">
      <c r="A53" s="101"/>
      <c r="B53" s="101"/>
      <c r="C53" s="129" t="s">
        <v>277</v>
      </c>
      <c r="D53" s="125">
        <f>SUM(D7:D52)</f>
        <v>143998</v>
      </c>
      <c r="E53" s="5"/>
    </row>
    <row r="54" spans="1:5">
      <c r="B54" s="6"/>
      <c r="C54" s="6"/>
      <c r="D54" s="6"/>
    </row>
    <row r="55" spans="1:5">
      <c r="A55" s="207"/>
      <c r="B55" s="207"/>
      <c r="C55" s="207"/>
      <c r="D55" s="6"/>
    </row>
    <row r="56" spans="1:5">
      <c r="B56" s="6"/>
      <c r="C56" s="6"/>
      <c r="D56" s="6"/>
    </row>
    <row r="57" spans="1:5">
      <c r="B57" s="6"/>
      <c r="C57" s="6"/>
      <c r="D57" s="6"/>
    </row>
    <row r="58" spans="1:5">
      <c r="B58" s="6"/>
      <c r="C58" s="6"/>
      <c r="D58" s="6"/>
    </row>
    <row r="59" spans="1:5">
      <c r="B59" s="6"/>
      <c r="C59" s="6"/>
      <c r="D59" s="6"/>
    </row>
    <row r="60" spans="1:5">
      <c r="B60" s="6"/>
      <c r="C60" s="6"/>
      <c r="D60" s="6"/>
    </row>
    <row r="61" spans="1:5">
      <c r="B61" s="6"/>
      <c r="C61" s="6"/>
      <c r="D61" s="6"/>
    </row>
    <row r="62" spans="1:5">
      <c r="B62" s="6"/>
      <c r="C62" s="6"/>
      <c r="D62" s="6"/>
    </row>
    <row r="63" spans="1:5">
      <c r="B63" s="6"/>
      <c r="C63" s="6"/>
      <c r="D63" s="6"/>
    </row>
  </sheetData>
  <mergeCells count="6">
    <mergeCell ref="A55:C55"/>
    <mergeCell ref="A2:E2"/>
    <mergeCell ref="A4:A5"/>
    <mergeCell ref="B4:B5"/>
    <mergeCell ref="C4:C5"/>
    <mergeCell ref="D4:D5"/>
  </mergeCells>
  <printOptions horizontalCentered="1"/>
  <pageMargins left="0.68" right="0.54" top="1.03" bottom="0.59055118110236227" header="0.51181102362204722" footer="0.51181102362204722"/>
  <pageSetup paperSize="9" scale="95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I10"/>
  <sheetViews>
    <sheetView showGridLines="0" workbookViewId="0">
      <selection activeCell="K7" sqref="K7"/>
    </sheetView>
  </sheetViews>
  <sheetFormatPr defaultRowHeight="12.75"/>
  <cols>
    <col min="1" max="1" width="4" style="6" customWidth="1"/>
    <col min="2" max="2" width="8.140625" style="6" customWidth="1"/>
    <col min="3" max="3" width="9.85546875" style="6" customWidth="1"/>
    <col min="4" max="4" width="47.140625" style="6" customWidth="1"/>
    <col min="5" max="5" width="22.42578125" style="6" customWidth="1"/>
    <col min="6" max="16384" width="9.140625" style="6"/>
  </cols>
  <sheetData>
    <row r="1" spans="1:9" ht="62.25" customHeight="1">
      <c r="E1" s="102" t="s">
        <v>264</v>
      </c>
    </row>
    <row r="2" spans="1:9" ht="48" customHeight="1">
      <c r="A2" s="236" t="s">
        <v>265</v>
      </c>
      <c r="B2" s="236"/>
      <c r="C2" s="236"/>
      <c r="D2" s="236"/>
      <c r="E2" s="236"/>
      <c r="F2" s="36"/>
      <c r="H2" s="27"/>
      <c r="I2" s="27"/>
    </row>
    <row r="3" spans="1:9" ht="9.75" customHeight="1">
      <c r="A3" s="43"/>
      <c r="B3" s="43"/>
      <c r="C3" s="43"/>
      <c r="D3" s="43"/>
      <c r="E3" s="1" t="s">
        <v>0</v>
      </c>
      <c r="H3" s="27"/>
      <c r="I3" s="27"/>
    </row>
    <row r="4" spans="1:9" ht="64.5" customHeight="1">
      <c r="A4" s="44" t="s">
        <v>15</v>
      </c>
      <c r="B4" s="44" t="s">
        <v>1</v>
      </c>
      <c r="C4" s="44" t="s">
        <v>9</v>
      </c>
      <c r="D4" s="44" t="s">
        <v>30</v>
      </c>
      <c r="E4" s="45" t="s">
        <v>31</v>
      </c>
    </row>
    <row r="5" spans="1:9" ht="12" customHeight="1">
      <c r="A5" s="26">
        <v>1</v>
      </c>
      <c r="B5" s="26">
        <v>2</v>
      </c>
      <c r="C5" s="26">
        <v>3</v>
      </c>
      <c r="D5" s="26">
        <v>4</v>
      </c>
      <c r="E5" s="26">
        <v>5</v>
      </c>
    </row>
    <row r="6" spans="1:9" ht="30" customHeight="1">
      <c r="A6" s="16" t="s">
        <v>19</v>
      </c>
      <c r="B6" s="17">
        <v>921</v>
      </c>
      <c r="C6" s="17">
        <v>92109</v>
      </c>
      <c r="D6" s="78" t="s">
        <v>233</v>
      </c>
      <c r="E6" s="78">
        <v>268000</v>
      </c>
    </row>
    <row r="7" spans="1:9" ht="30" customHeight="1">
      <c r="A7" s="18" t="s">
        <v>20</v>
      </c>
      <c r="B7" s="19">
        <v>921</v>
      </c>
      <c r="C7" s="19">
        <v>92116</v>
      </c>
      <c r="D7" s="76" t="s">
        <v>234</v>
      </c>
      <c r="E7" s="76">
        <v>197000</v>
      </c>
    </row>
    <row r="8" spans="1:9" ht="30" customHeight="1">
      <c r="A8" s="260" t="s">
        <v>8</v>
      </c>
      <c r="B8" s="261"/>
      <c r="C8" s="261"/>
      <c r="D8" s="262"/>
      <c r="E8" s="90">
        <f>SUM(E6:E7)</f>
        <v>465000</v>
      </c>
    </row>
    <row r="10" spans="1:9">
      <c r="A10" s="28"/>
    </row>
  </sheetData>
  <mergeCells count="2">
    <mergeCell ref="A2:E2"/>
    <mergeCell ref="A8:D8"/>
  </mergeCells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H10"/>
  <sheetViews>
    <sheetView showGridLines="0" workbookViewId="0">
      <selection activeCell="E16" sqref="E16"/>
    </sheetView>
  </sheetViews>
  <sheetFormatPr defaultRowHeight="12.75"/>
  <cols>
    <col min="1" max="1" width="5.28515625" customWidth="1"/>
    <col min="3" max="3" width="11" customWidth="1"/>
    <col min="4" max="4" width="7.42578125" customWidth="1"/>
    <col min="5" max="5" width="48.7109375" customWidth="1"/>
    <col min="6" max="6" width="43.85546875" customWidth="1"/>
    <col min="7" max="7" width="19.5703125" customWidth="1"/>
  </cols>
  <sheetData>
    <row r="1" spans="1:8" ht="63" customHeight="1">
      <c r="G1" s="102" t="s">
        <v>266</v>
      </c>
    </row>
    <row r="2" spans="1:8" ht="60" customHeight="1">
      <c r="A2" s="236" t="s">
        <v>267</v>
      </c>
      <c r="B2" s="236"/>
      <c r="C2" s="236"/>
      <c r="D2" s="236"/>
      <c r="E2" s="236"/>
      <c r="F2" s="236"/>
      <c r="G2" s="236"/>
      <c r="H2" s="12"/>
    </row>
    <row r="3" spans="1:8" ht="9.75" customHeight="1">
      <c r="A3" s="43"/>
      <c r="B3" s="43"/>
      <c r="C3" s="43"/>
      <c r="D3" s="43"/>
      <c r="E3" s="43"/>
      <c r="F3" s="43"/>
      <c r="G3" s="1" t="s">
        <v>0</v>
      </c>
    </row>
    <row r="4" spans="1:8" ht="64.5" customHeight="1">
      <c r="A4" s="44" t="s">
        <v>15</v>
      </c>
      <c r="B4" s="44" t="s">
        <v>1</v>
      </c>
      <c r="C4" s="44" t="s">
        <v>9</v>
      </c>
      <c r="D4" s="44" t="s">
        <v>3</v>
      </c>
      <c r="E4" s="45" t="s">
        <v>32</v>
      </c>
      <c r="F4" s="45" t="s">
        <v>33</v>
      </c>
      <c r="G4" s="45" t="s">
        <v>31</v>
      </c>
    </row>
    <row r="5" spans="1:8" s="31" customFormat="1" ht="12" customHeight="1">
      <c r="A5" s="26">
        <v>1</v>
      </c>
      <c r="B5" s="26">
        <v>2</v>
      </c>
      <c r="C5" s="26">
        <v>3</v>
      </c>
      <c r="D5" s="26">
        <v>4</v>
      </c>
      <c r="E5" s="26">
        <v>5</v>
      </c>
      <c r="F5" s="26">
        <v>6</v>
      </c>
      <c r="G5" s="26">
        <v>7</v>
      </c>
    </row>
    <row r="6" spans="1:8" ht="30" customHeight="1">
      <c r="A6" s="202" t="s">
        <v>19</v>
      </c>
      <c r="B6" s="30">
        <v>600</v>
      </c>
      <c r="C6" s="30">
        <v>60013</v>
      </c>
      <c r="D6" s="126">
        <v>6300</v>
      </c>
      <c r="E6" s="30" t="s">
        <v>236</v>
      </c>
      <c r="F6" s="30" t="s">
        <v>237</v>
      </c>
      <c r="G6" s="99">
        <v>50000</v>
      </c>
    </row>
    <row r="7" spans="1:8" ht="30" customHeight="1">
      <c r="A7" s="203" t="s">
        <v>20</v>
      </c>
      <c r="B7" s="29">
        <v>600</v>
      </c>
      <c r="C7" s="29">
        <v>60014</v>
      </c>
      <c r="D7" s="127">
        <v>6300</v>
      </c>
      <c r="E7" s="29" t="s">
        <v>272</v>
      </c>
      <c r="F7" s="29" t="s">
        <v>235</v>
      </c>
      <c r="G7" s="98">
        <v>30000</v>
      </c>
    </row>
    <row r="8" spans="1:8" ht="30" customHeight="1">
      <c r="A8" s="260" t="s">
        <v>8</v>
      </c>
      <c r="B8" s="261"/>
      <c r="C8" s="261"/>
      <c r="D8" s="261"/>
      <c r="E8" s="262"/>
      <c r="F8" s="46"/>
      <c r="G8" s="128">
        <f>SUM(G6:G7)</f>
        <v>80000</v>
      </c>
    </row>
    <row r="10" spans="1:8">
      <c r="A10" s="28"/>
    </row>
  </sheetData>
  <mergeCells count="2">
    <mergeCell ref="A2:G2"/>
    <mergeCell ref="A8:E8"/>
  </mergeCells>
  <printOptions horizontalCentered="1"/>
  <pageMargins left="0.56999999999999995" right="0.54" top="2.204724409448819" bottom="0.59055118110236227" header="0.51181102362204722" footer="0.51181102362204722"/>
  <pageSetup paperSize="9" scale="95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11"/>
  <sheetViews>
    <sheetView showGridLines="0" tabSelected="1" workbookViewId="0">
      <selection activeCell="I4" sqref="I4"/>
    </sheetView>
  </sheetViews>
  <sheetFormatPr defaultRowHeight="12.75"/>
  <cols>
    <col min="1" max="1" width="5.28515625" customWidth="1"/>
    <col min="3" max="3" width="11" customWidth="1"/>
    <col min="4" max="4" width="87.5703125" customWidth="1"/>
    <col min="5" max="5" width="19.5703125" customWidth="1"/>
  </cols>
  <sheetData>
    <row r="1" spans="1:6" ht="60.75" customHeight="1">
      <c r="E1" s="102" t="s">
        <v>270</v>
      </c>
    </row>
    <row r="2" spans="1:6" ht="66" customHeight="1">
      <c r="A2" s="236" t="s">
        <v>269</v>
      </c>
      <c r="B2" s="236"/>
      <c r="C2" s="236"/>
      <c r="D2" s="236"/>
      <c r="E2" s="236"/>
      <c r="F2" s="12"/>
    </row>
    <row r="3" spans="1:6" ht="9.75" customHeight="1">
      <c r="A3" s="43"/>
      <c r="B3" s="43"/>
      <c r="C3" s="43"/>
      <c r="D3" s="43"/>
      <c r="E3" s="1" t="s">
        <v>0</v>
      </c>
    </row>
    <row r="4" spans="1:6" ht="64.5" customHeight="1">
      <c r="A4" s="44" t="s">
        <v>15</v>
      </c>
      <c r="B4" s="44" t="s">
        <v>1</v>
      </c>
      <c r="C4" s="44" t="s">
        <v>9</v>
      </c>
      <c r="D4" s="44" t="s">
        <v>34</v>
      </c>
      <c r="E4" s="45" t="s">
        <v>31</v>
      </c>
    </row>
    <row r="5" spans="1:6" s="31" customFormat="1" ht="12" customHeight="1">
      <c r="A5" s="26">
        <v>1</v>
      </c>
      <c r="B5" s="26">
        <v>2</v>
      </c>
      <c r="C5" s="26">
        <v>3</v>
      </c>
      <c r="D5" s="26">
        <v>4</v>
      </c>
      <c r="E5" s="26">
        <v>5</v>
      </c>
    </row>
    <row r="6" spans="1:6" ht="30" customHeight="1">
      <c r="A6" s="203" t="s">
        <v>19</v>
      </c>
      <c r="B6" s="29">
        <v>851</v>
      </c>
      <c r="C6" s="29">
        <v>85154</v>
      </c>
      <c r="D6" s="29" t="s">
        <v>274</v>
      </c>
      <c r="E6" s="98">
        <v>8000</v>
      </c>
    </row>
    <row r="7" spans="1:6" ht="30" customHeight="1">
      <c r="A7" s="202" t="s">
        <v>20</v>
      </c>
      <c r="B7" s="30">
        <v>921</v>
      </c>
      <c r="C7" s="30">
        <v>92105</v>
      </c>
      <c r="D7" s="30" t="s">
        <v>273</v>
      </c>
      <c r="E7" s="99">
        <v>5000</v>
      </c>
    </row>
    <row r="8" spans="1:6" ht="30" customHeight="1">
      <c r="A8" s="202" t="s">
        <v>21</v>
      </c>
      <c r="B8" s="30">
        <v>926</v>
      </c>
      <c r="C8" s="30">
        <v>92605</v>
      </c>
      <c r="D8" s="30" t="s">
        <v>268</v>
      </c>
      <c r="E8" s="99">
        <v>110000</v>
      </c>
    </row>
    <row r="9" spans="1:6" ht="30" customHeight="1">
      <c r="A9" s="260" t="s">
        <v>8</v>
      </c>
      <c r="B9" s="261"/>
      <c r="C9" s="261"/>
      <c r="D9" s="262"/>
      <c r="E9" s="90">
        <v>123000</v>
      </c>
    </row>
    <row r="11" spans="1:6">
      <c r="A11" s="28"/>
    </row>
  </sheetData>
  <mergeCells count="2">
    <mergeCell ref="A2:E2"/>
    <mergeCell ref="A9:D9"/>
  </mergeCells>
  <printOptions horizontalCentered="1"/>
  <pageMargins left="0.56999999999999995" right="0.54" top="2.204724409448819" bottom="0.59055118110236227" header="0.51181102362204722" footer="0.51181102362204722"/>
  <pageSetup paperSize="9" scale="95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9"/>
  <sheetViews>
    <sheetView showGridLines="0" workbookViewId="0">
      <selection activeCell="K4" sqref="K3:K4"/>
    </sheetView>
  </sheetViews>
  <sheetFormatPr defaultRowHeight="12.75"/>
  <cols>
    <col min="1" max="1" width="5.28515625" customWidth="1"/>
    <col min="3" max="3" width="11" customWidth="1"/>
    <col min="4" max="4" width="43.85546875" customWidth="1"/>
    <col min="5" max="5" width="19.5703125" customWidth="1"/>
  </cols>
  <sheetData>
    <row r="1" spans="1:6" ht="62.25" customHeight="1">
      <c r="E1" s="131" t="s">
        <v>279</v>
      </c>
    </row>
    <row r="2" spans="1:6" ht="65.25" customHeight="1">
      <c r="A2" s="236" t="s">
        <v>294</v>
      </c>
      <c r="B2" s="236"/>
      <c r="C2" s="236"/>
      <c r="D2" s="236"/>
      <c r="E2" s="236"/>
      <c r="F2" s="12"/>
    </row>
    <row r="3" spans="1:6" ht="9.75" customHeight="1">
      <c r="A3" s="43"/>
      <c r="B3" s="43"/>
      <c r="C3" s="43"/>
      <c r="D3" s="43"/>
      <c r="E3" s="1" t="s">
        <v>0</v>
      </c>
    </row>
    <row r="4" spans="1:6" ht="64.5" customHeight="1">
      <c r="A4" s="44" t="s">
        <v>15</v>
      </c>
      <c r="B4" s="44" t="s">
        <v>1</v>
      </c>
      <c r="C4" s="44" t="s">
        <v>9</v>
      </c>
      <c r="D4" s="44" t="s">
        <v>293</v>
      </c>
      <c r="E4" s="45" t="s">
        <v>31</v>
      </c>
    </row>
    <row r="5" spans="1:6" s="31" customFormat="1" ht="12" customHeight="1">
      <c r="A5" s="26">
        <v>1</v>
      </c>
      <c r="B5" s="26">
        <v>2</v>
      </c>
      <c r="C5" s="26">
        <v>3</v>
      </c>
      <c r="D5" s="26">
        <v>4</v>
      </c>
      <c r="E5" s="26">
        <v>5</v>
      </c>
    </row>
    <row r="6" spans="1:6" ht="45" customHeight="1">
      <c r="A6" s="17" t="s">
        <v>19</v>
      </c>
      <c r="B6" s="130">
        <v>754</v>
      </c>
      <c r="C6" s="130">
        <v>75406</v>
      </c>
      <c r="D6" s="17" t="s">
        <v>275</v>
      </c>
      <c r="E6" s="78">
        <v>2000</v>
      </c>
    </row>
    <row r="7" spans="1:6" ht="30" customHeight="1">
      <c r="A7" s="260" t="s">
        <v>8</v>
      </c>
      <c r="B7" s="261"/>
      <c r="C7" s="261"/>
      <c r="D7" s="262"/>
      <c r="E7" s="90">
        <v>2000</v>
      </c>
    </row>
    <row r="9" spans="1:6">
      <c r="A9" s="28"/>
    </row>
  </sheetData>
  <mergeCells count="2">
    <mergeCell ref="A2:E2"/>
    <mergeCell ref="A7:D7"/>
  </mergeCells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11</vt:i4>
      </vt:variant>
      <vt:variant>
        <vt:lpstr>Zakresy nazwane</vt:lpstr>
      </vt:variant>
      <vt:variant>
        <vt:i4>11</vt:i4>
      </vt:variant>
    </vt:vector>
  </HeadingPairs>
  <TitlesOfParts>
    <vt:vector size="22" baseType="lpstr">
      <vt:lpstr>1</vt:lpstr>
      <vt:lpstr>2</vt:lpstr>
      <vt:lpstr>Tab.1</vt:lpstr>
      <vt:lpstr>3</vt:lpstr>
      <vt:lpstr>4</vt:lpstr>
      <vt:lpstr>5</vt:lpstr>
      <vt:lpstr>6</vt:lpstr>
      <vt:lpstr>7</vt:lpstr>
      <vt:lpstr>8</vt:lpstr>
      <vt:lpstr>9</vt:lpstr>
      <vt:lpstr>10</vt:lpstr>
      <vt:lpstr>'1'!Obszar_wydruku</vt:lpstr>
      <vt:lpstr>'10'!Obszar_wydruku</vt:lpstr>
      <vt:lpstr>'2'!Obszar_wydruku</vt:lpstr>
      <vt:lpstr>'3'!Obszar_wydruku</vt:lpstr>
      <vt:lpstr>'4'!Obszar_wydruku</vt:lpstr>
      <vt:lpstr>'5'!Obszar_wydruku</vt:lpstr>
      <vt:lpstr>'6'!Obszar_wydruku</vt:lpstr>
      <vt:lpstr>'7'!Obszar_wydruku</vt:lpstr>
      <vt:lpstr>'8'!Obszar_wydruku</vt:lpstr>
      <vt:lpstr>'9'!Obszar_wydruku</vt:lpstr>
      <vt:lpstr>Tab.1!Obszar_wydruku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Mkus</dc:creator>
  <cp:lastModifiedBy> </cp:lastModifiedBy>
  <cp:lastPrinted>2011-11-21T07:10:33Z</cp:lastPrinted>
  <dcterms:created xsi:type="dcterms:W3CDTF">2009-10-01T05:59:07Z</dcterms:created>
  <dcterms:modified xsi:type="dcterms:W3CDTF">2012-01-05T07:51:35Z</dcterms:modified>
</cp:coreProperties>
</file>