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7400" windowHeight="11025" tabRatio="640"/>
  </bookViews>
  <sheets>
    <sheet name="1 Wydatki" sheetId="55" r:id="rId1"/>
  </sheets>
  <definedNames>
    <definedName name="_xlnm._FilterDatabase" localSheetId="0" hidden="1">'1 Wydatki'!$A$1:$A$347</definedName>
    <definedName name="_xlnm.Print_Area" localSheetId="0">'1 Wydatki'!$A$1:$K$345</definedName>
    <definedName name="_xlnm.Print_Titles" localSheetId="0">'1 Wydatki'!$3:$4</definedName>
  </definedNames>
  <calcPr calcId="125725"/>
</workbook>
</file>

<file path=xl/calcChain.xml><?xml version="1.0" encoding="utf-8"?>
<calcChain xmlns="http://schemas.openxmlformats.org/spreadsheetml/2006/main">
  <c r="E137" i="55"/>
  <c r="D137"/>
  <c r="E295"/>
  <c r="D295"/>
  <c r="E294"/>
  <c r="D294"/>
  <c r="E292"/>
  <c r="D292"/>
  <c r="E291"/>
  <c r="D291"/>
  <c r="E289"/>
  <c r="D289"/>
  <c r="E288"/>
  <c r="D288"/>
  <c r="E286"/>
  <c r="D286"/>
  <c r="E285"/>
  <c r="D285"/>
  <c r="D275"/>
  <c r="D274" s="1"/>
  <c r="E275"/>
  <c r="E274" s="1"/>
  <c r="E258"/>
  <c r="D258"/>
  <c r="E257"/>
  <c r="D257"/>
  <c r="E253"/>
  <c r="D253"/>
  <c r="E252"/>
  <c r="D252"/>
  <c r="E244"/>
  <c r="D244"/>
  <c r="E241"/>
  <c r="D241"/>
  <c r="E132"/>
  <c r="D132"/>
  <c r="E127"/>
  <c r="D127"/>
  <c r="E124"/>
  <c r="D124"/>
  <c r="E123"/>
  <c r="D123"/>
  <c r="E120"/>
  <c r="D120"/>
  <c r="E119"/>
  <c r="D119"/>
  <c r="E111"/>
  <c r="D111"/>
  <c r="E110"/>
  <c r="D110"/>
  <c r="E108"/>
  <c r="D108"/>
  <c r="E107"/>
  <c r="D107"/>
  <c r="D65"/>
  <c r="D64" s="1"/>
  <c r="E65"/>
  <c r="E64" s="1"/>
  <c r="E52"/>
  <c r="D52"/>
  <c r="F30"/>
  <c r="F43"/>
  <c r="F42" s="1"/>
  <c r="G34"/>
  <c r="I30"/>
  <c r="G30"/>
  <c r="G29" s="1"/>
  <c r="E35"/>
  <c r="D35"/>
  <c r="E34"/>
  <c r="D34"/>
  <c r="F5"/>
  <c r="J28"/>
  <c r="I24"/>
  <c r="I43"/>
  <c r="I42" s="1"/>
  <c r="I38"/>
  <c r="I37" s="1"/>
  <c r="I16"/>
  <c r="I15" s="1"/>
  <c r="E322"/>
  <c r="D322"/>
  <c r="E329"/>
  <c r="E328" s="1"/>
  <c r="D329"/>
  <c r="D328" s="1"/>
  <c r="E318"/>
  <c r="E317" s="1"/>
  <c r="D318"/>
  <c r="D317" s="1"/>
  <c r="E314"/>
  <c r="E313" s="1"/>
  <c r="D314"/>
  <c r="D313" s="1"/>
  <c r="E311"/>
  <c r="E310" s="1"/>
  <c r="D311"/>
  <c r="D310" s="1"/>
  <c r="E305"/>
  <c r="E304" s="1"/>
  <c r="D305"/>
  <c r="D304" s="1"/>
  <c r="E282"/>
  <c r="E281" s="1"/>
  <c r="D282"/>
  <c r="D281" s="1"/>
  <c r="E278"/>
  <c r="E277" s="1"/>
  <c r="D278"/>
  <c r="D277" s="1"/>
  <c r="E270"/>
  <c r="E269" s="1"/>
  <c r="E268" s="1"/>
  <c r="D270"/>
  <c r="D269" s="1"/>
  <c r="E266"/>
  <c r="E265" s="1"/>
  <c r="D266"/>
  <c r="D265" s="1"/>
  <c r="E263"/>
  <c r="E262" s="1"/>
  <c r="D263"/>
  <c r="D262" s="1"/>
  <c r="E248"/>
  <c r="D248"/>
  <c r="E247"/>
  <c r="D247"/>
  <c r="E239"/>
  <c r="D239"/>
  <c r="E238"/>
  <c r="D238"/>
  <c r="E236"/>
  <c r="E235" s="1"/>
  <c r="D236"/>
  <c r="D235" s="1"/>
  <c r="E231"/>
  <c r="E230" s="1"/>
  <c r="D231"/>
  <c r="D230" s="1"/>
  <c r="E228"/>
  <c r="E227" s="1"/>
  <c r="D228"/>
  <c r="D227" s="1"/>
  <c r="E222"/>
  <c r="E221" s="1"/>
  <c r="D222"/>
  <c r="D221" s="1"/>
  <c r="E218"/>
  <c r="D218"/>
  <c r="E212"/>
  <c r="D212"/>
  <c r="E211"/>
  <c r="D211"/>
  <c r="E208"/>
  <c r="D208"/>
  <c r="E207"/>
  <c r="D207"/>
  <c r="E200"/>
  <c r="E199" s="1"/>
  <c r="D200"/>
  <c r="D199" s="1"/>
  <c r="E196"/>
  <c r="E195" s="1"/>
  <c r="D196"/>
  <c r="D195" s="1"/>
  <c r="E191"/>
  <c r="E190" s="1"/>
  <c r="D191"/>
  <c r="D190" s="1"/>
  <c r="E187"/>
  <c r="D187"/>
  <c r="D186" s="1"/>
  <c r="E186"/>
  <c r="E182"/>
  <c r="D182"/>
  <c r="D181" s="1"/>
  <c r="E181"/>
  <c r="E174"/>
  <c r="E173" s="1"/>
  <c r="D174"/>
  <c r="D173" s="1"/>
  <c r="E169"/>
  <c r="E168" s="1"/>
  <c r="E167" s="1"/>
  <c r="D169"/>
  <c r="D168" s="1"/>
  <c r="D167" s="1"/>
  <c r="E159"/>
  <c r="D159"/>
  <c r="D158" s="1"/>
  <c r="E158"/>
  <c r="E152"/>
  <c r="E151" s="1"/>
  <c r="E150" s="1"/>
  <c r="D152"/>
  <c r="D151" s="1"/>
  <c r="D150" s="1"/>
  <c r="E143"/>
  <c r="E142" s="1"/>
  <c r="D143"/>
  <c r="D142" s="1"/>
  <c r="E139"/>
  <c r="D139"/>
  <c r="E116"/>
  <c r="E115" s="1"/>
  <c r="D116"/>
  <c r="D115" s="1"/>
  <c r="E102"/>
  <c r="E101" s="1"/>
  <c r="D102"/>
  <c r="D101" s="1"/>
  <c r="H97"/>
  <c r="J97" s="1"/>
  <c r="E94"/>
  <c r="E93" s="1"/>
  <c r="D94"/>
  <c r="D93" s="1"/>
  <c r="E90"/>
  <c r="D90"/>
  <c r="D89" s="1"/>
  <c r="E89"/>
  <c r="E86"/>
  <c r="E85" s="1"/>
  <c r="D86"/>
  <c r="D85" s="1"/>
  <c r="E81"/>
  <c r="E80" s="1"/>
  <c r="D81"/>
  <c r="D80" s="1"/>
  <c r="E78"/>
  <c r="E77" s="1"/>
  <c r="D78"/>
  <c r="D77" s="1"/>
  <c r="E74"/>
  <c r="E73" s="1"/>
  <c r="D74"/>
  <c r="D73" s="1"/>
  <c r="E72"/>
  <c r="E71" s="1"/>
  <c r="D72"/>
  <c r="D71" s="1"/>
  <c r="E60"/>
  <c r="E59" s="1"/>
  <c r="E57" s="1"/>
  <c r="E56" s="1"/>
  <c r="D60"/>
  <c r="D59" s="1"/>
  <c r="D57" s="1"/>
  <c r="D56" s="1"/>
  <c r="E47"/>
  <c r="D47"/>
  <c r="J44"/>
  <c r="G43"/>
  <c r="G42" s="1"/>
  <c r="E43"/>
  <c r="E42" s="1"/>
  <c r="D43"/>
  <c r="D42" s="1"/>
  <c r="G38"/>
  <c r="G37" s="1"/>
  <c r="F38"/>
  <c r="E38"/>
  <c r="E37" s="1"/>
  <c r="D38"/>
  <c r="D37" s="1"/>
  <c r="E24"/>
  <c r="E23" s="1"/>
  <c r="D24"/>
  <c r="D23" s="1"/>
  <c r="G16"/>
  <c r="G15" s="1"/>
  <c r="F16"/>
  <c r="E16"/>
  <c r="E15" s="1"/>
  <c r="D16"/>
  <c r="D15" s="1"/>
  <c r="E7"/>
  <c r="E6" s="1"/>
  <c r="E5" s="1"/>
  <c r="D7"/>
  <c r="D6" s="1"/>
  <c r="D5" s="1"/>
  <c r="E58" l="1"/>
  <c r="D58"/>
  <c r="D261"/>
  <c r="E164"/>
  <c r="E163" s="1"/>
  <c r="E162" s="1"/>
  <c r="D164"/>
  <c r="D163" s="1"/>
  <c r="D162" s="1"/>
  <c r="D14"/>
  <c r="D70"/>
  <c r="G24"/>
  <c r="D33"/>
  <c r="E217"/>
  <c r="E70"/>
  <c r="D268"/>
  <c r="I14"/>
  <c r="E14"/>
  <c r="E84"/>
  <c r="E138"/>
  <c r="E172"/>
  <c r="D217"/>
  <c r="E226"/>
  <c r="E261"/>
  <c r="G14"/>
  <c r="F14"/>
  <c r="E33"/>
  <c r="D138"/>
  <c r="D172"/>
  <c r="D226"/>
  <c r="D303"/>
  <c r="D280" s="1"/>
  <c r="E303"/>
  <c r="E280" s="1"/>
  <c r="D84"/>
  <c r="G5" l="1"/>
  <c r="D333"/>
  <c r="E333"/>
</calcChain>
</file>

<file path=xl/sharedStrings.xml><?xml version="1.0" encoding="utf-8"?>
<sst xmlns="http://schemas.openxmlformats.org/spreadsheetml/2006/main" count="428" uniqueCount="207">
  <si>
    <t>85311</t>
  </si>
  <si>
    <t>Rehabilitacja zawodowa i społeczna osób niepełnosprawnych</t>
  </si>
  <si>
    <t>85395</t>
  </si>
  <si>
    <t>854</t>
  </si>
  <si>
    <t>85401</t>
  </si>
  <si>
    <t>Świetlice szkolne</t>
  </si>
  <si>
    <t>85446</t>
  </si>
  <si>
    <t>92116</t>
  </si>
  <si>
    <t>Biblioteki</t>
  </si>
  <si>
    <t>92120</t>
  </si>
  <si>
    <t>Ochrona zabytków i opieka nad zabytkami</t>
  </si>
  <si>
    <t>926</t>
  </si>
  <si>
    <t>92601</t>
  </si>
  <si>
    <t>Obiekty sportowe</t>
  </si>
  <si>
    <t>92605</t>
  </si>
  <si>
    <t>Dział</t>
  </si>
  <si>
    <t>Rozdział</t>
  </si>
  <si>
    <t>Wydatki bieżące</t>
  </si>
  <si>
    <t>Wydatki majątkowe</t>
  </si>
  <si>
    <t>Wydatki na obsługę długu</t>
  </si>
  <si>
    <t>Dotacje na zadania bieżące</t>
  </si>
  <si>
    <t>Świadczenia na rzecz osób fizycznych</t>
  </si>
  <si>
    <t>010</t>
  </si>
  <si>
    <t>Rolnictwo i łowiectwo</t>
  </si>
  <si>
    <t>020</t>
  </si>
  <si>
    <t>Leśnictwo</t>
  </si>
  <si>
    <t>600</t>
  </si>
  <si>
    <t>Transport i łączność</t>
  </si>
  <si>
    <t>60014</t>
  </si>
  <si>
    <t>Drogi publiczne powiatowe</t>
  </si>
  <si>
    <t>Drogi publiczne gminne</t>
  </si>
  <si>
    <t>Gospodarka mieszkaniowa</t>
  </si>
  <si>
    <t>Gospodarka gruntami i nieruchomościami</t>
  </si>
  <si>
    <t>710</t>
  </si>
  <si>
    <t>Działalność usługowa</t>
  </si>
  <si>
    <t>71013</t>
  </si>
  <si>
    <t>Prace geodezyjne i kartograficzne (nieinwestycyjne)</t>
  </si>
  <si>
    <t>71014</t>
  </si>
  <si>
    <t>Opracowania geodezyjne i kartograficzne</t>
  </si>
  <si>
    <t>750</t>
  </si>
  <si>
    <t>Administracja publiczna</t>
  </si>
  <si>
    <t>75011</t>
  </si>
  <si>
    <t>Urzędy wojewódzkie</t>
  </si>
  <si>
    <t>75020</t>
  </si>
  <si>
    <t>Starostwa powiatowe</t>
  </si>
  <si>
    <t>754</t>
  </si>
  <si>
    <t>Oświata i wychowanie</t>
  </si>
  <si>
    <t>80146</t>
  </si>
  <si>
    <t>Dokształcanie i doskonalenie nauczycieli</t>
  </si>
  <si>
    <t>Pozostała działalność</t>
  </si>
  <si>
    <t>851</t>
  </si>
  <si>
    <t>Ochrona zdrowia</t>
  </si>
  <si>
    <t>852</t>
  </si>
  <si>
    <t>Pomoc społeczna</t>
  </si>
  <si>
    <t>Domy pomocy społecznej</t>
  </si>
  <si>
    <t>Pozostałe zadania w zakresie polityki społecznej</t>
  </si>
  <si>
    <t>Edukacyjna opieka wychowawcza</t>
  </si>
  <si>
    <t>921</t>
  </si>
  <si>
    <t>Kultura i ochrona dziedzictwa narodowego</t>
  </si>
  <si>
    <t>92195</t>
  </si>
  <si>
    <t>700</t>
  </si>
  <si>
    <t>70005</t>
  </si>
  <si>
    <t>853</t>
  </si>
  <si>
    <t>60016</t>
  </si>
  <si>
    <t>75075</t>
  </si>
  <si>
    <t>Promocja jednostek samorządu terytorialnego</t>
  </si>
  <si>
    <t>Bezpieczeństwo publiczne i ochrona przeciwpożarowa</t>
  </si>
  <si>
    <t>75421</t>
  </si>
  <si>
    <t>Zarządzanie kryzysowe</t>
  </si>
  <si>
    <t>757</t>
  </si>
  <si>
    <t>Obsługa długu publicznego</t>
  </si>
  <si>
    <t>75702</t>
  </si>
  <si>
    <t>Obsługa papierów wartościowych, kredytów i pożyczek jednostek samorządu terytorialnego</t>
  </si>
  <si>
    <t>801</t>
  </si>
  <si>
    <t>80110</t>
  </si>
  <si>
    <t>80195</t>
  </si>
  <si>
    <t>85202</t>
  </si>
  <si>
    <t>Gospodarka komunalna i ochrona środowiska</t>
  </si>
  <si>
    <t>900</t>
  </si>
  <si>
    <t>90095</t>
  </si>
  <si>
    <t>Wyszczególnienie</t>
  </si>
  <si>
    <t>Plan przed zmianami</t>
  </si>
  <si>
    <t>Zmiany 31.01</t>
  </si>
  <si>
    <t>WYDATKI BIEŻĄCE</t>
  </si>
  <si>
    <t>- pozostałe wydatki związane z realizacją statutowych zadań</t>
  </si>
  <si>
    <t>- świadczenia na rzecz osób fizycznych</t>
  </si>
  <si>
    <t xml:space="preserve"> - wynagrodzenia i składki od nich naliczane</t>
  </si>
  <si>
    <t xml:space="preserve"> - dotacje na zadania bieżące</t>
  </si>
  <si>
    <t>WYDATKI MAJĄTKOWE</t>
  </si>
  <si>
    <t>75478</t>
  </si>
  <si>
    <t>Usuwanie skutków klęsk żywiołowych</t>
  </si>
  <si>
    <t>75495</t>
  </si>
  <si>
    <t>WYDATKI OGÓŁEM</t>
  </si>
  <si>
    <t>Wynagrodzenia i składki od nich naliczane</t>
  </si>
  <si>
    <t>Pozostałe wydatki związane z realizacją statutowych zadań</t>
  </si>
  <si>
    <t>Wydatki na programy finansowane z udziałem środków, o których mowa w art. 5 ust.1 pkt 2 i 3, w części związanej z realizacją zadań jednostki samorządu terytorialnego</t>
  </si>
  <si>
    <t>Plan po zm.                  w 2010 r.</t>
  </si>
  <si>
    <t>% pl.</t>
  </si>
  <si>
    <t>Wykonanie na dn. 31.12.09 r.</t>
  </si>
  <si>
    <t>Wsk. % 5:7</t>
  </si>
  <si>
    <t>01008</t>
  </si>
  <si>
    <t>Melioracje wodne</t>
  </si>
  <si>
    <t>01010</t>
  </si>
  <si>
    <t>Inrastruktura wodociągowa i sanitacyjna wsi</t>
  </si>
  <si>
    <t>01030</t>
  </si>
  <si>
    <t>Izby rolnicze</t>
  </si>
  <si>
    <t>01095</t>
  </si>
  <si>
    <t>60013</t>
  </si>
  <si>
    <t>Drogi publiczne wojewódzkie</t>
  </si>
  <si>
    <t xml:space="preserve">-dotacje na zadania inwestycyjne </t>
  </si>
  <si>
    <t>60031</t>
  </si>
  <si>
    <t>Przejścia graniczne</t>
  </si>
  <si>
    <t>60095</t>
  </si>
  <si>
    <t>70095</t>
  </si>
  <si>
    <t>71035</t>
  </si>
  <si>
    <t>Cmentarze</t>
  </si>
  <si>
    <t>75022</t>
  </si>
  <si>
    <t>Rady gmin (miast i miast na prawach powiatu)</t>
  </si>
  <si>
    <t>75023</t>
  </si>
  <si>
    <t>Urzędy gmin (miast i miast na prawach powiatu)</t>
  </si>
  <si>
    <t>71004</t>
  </si>
  <si>
    <t>Plany zagospodarowania przestrzennego</t>
  </si>
  <si>
    <t>75045</t>
  </si>
  <si>
    <t>Kwalifikacja wojskowa</t>
  </si>
  <si>
    <t>75056</t>
  </si>
  <si>
    <t>Spis powszechny i inne</t>
  </si>
  <si>
    <t>75095</t>
  </si>
  <si>
    <t>751</t>
  </si>
  <si>
    <t>75101</t>
  </si>
  <si>
    <t>Urzędy naczelnych organów władzy państwowej,                                                                                                                                                             kontroli i ochrony prawa</t>
  </si>
  <si>
    <t>Urzędy naczelnych organów władzy państwowej, kontroli i ochrony prawa oraz sądownictwa</t>
  </si>
  <si>
    <t>75107</t>
  </si>
  <si>
    <t>Wybory Prezydenta Rzeczypospolitej Polskiej</t>
  </si>
  <si>
    <t>75109</t>
  </si>
  <si>
    <t>Wybory do rad gmin,rad powiatów i sejmików województw, wybory wójtów, burmistrzów i prezydentów miast oraz referenda gminne, powiatowe i wojewódzkie</t>
  </si>
  <si>
    <t>75405</t>
  </si>
  <si>
    <t>Komendy powiatowe Policji</t>
  </si>
  <si>
    <t>75412</t>
  </si>
  <si>
    <t>Ochotnicze straże pożarne</t>
  </si>
  <si>
    <t>756</t>
  </si>
  <si>
    <t>Dochody od osób prawnych, od osób fizycznych i od innych jednostek nieposiadających osobowości prawnej oraz wydatki związane z ich poborem</t>
  </si>
  <si>
    <t>75647</t>
  </si>
  <si>
    <t>Pobór podatków, opłat  i niepodatkowych należności budżetowych</t>
  </si>
  <si>
    <t xml:space="preserve"> - obsługa długu</t>
  </si>
  <si>
    <t>80101</t>
  </si>
  <si>
    <t xml:space="preserve">Szkoły podstwowe </t>
  </si>
  <si>
    <t>80103</t>
  </si>
  <si>
    <t>Oddziały przedszkolne w szkołach podstawowych</t>
  </si>
  <si>
    <t>80104</t>
  </si>
  <si>
    <t>Przedszkola</t>
  </si>
  <si>
    <t>- dotacja na cele bieżące</t>
  </si>
  <si>
    <t>Gimnazja</t>
  </si>
  <si>
    <t>80114</t>
  </si>
  <si>
    <t>Dowożenie uczniów do szkół</t>
  </si>
  <si>
    <t>80113</t>
  </si>
  <si>
    <t>Zespoły obsługi ekonomiczno-administracyjnej szkół</t>
  </si>
  <si>
    <t>85153</t>
  </si>
  <si>
    <t>Zwalczanie narkomanii</t>
  </si>
  <si>
    <t>85154</t>
  </si>
  <si>
    <t>Przeciwdziałanie alkoholizmowi</t>
  </si>
  <si>
    <t>85212</t>
  </si>
  <si>
    <t>Świadczenia rodzinne,świadczenia z funduszu alimentacyjnego oraz składki na ubezpieczenia emerytalne i rentowe z ubezpieczenia społecznego</t>
  </si>
  <si>
    <t>85213</t>
  </si>
  <si>
    <t>Składki na ubezpieczenia zdrowotne opłacane za osoby pobierające niektóre świadczenia z pomocy społecznej, niektóre świadczenia rodzinne oraz za osoby uczestniczące w zajęciach w centrum integracji społecznej.</t>
  </si>
  <si>
    <t>85214</t>
  </si>
  <si>
    <t>Zasiłki pomoc w naturze oraz składki na ubezpieczenia emerytalne i rentowe</t>
  </si>
  <si>
    <t>85215</t>
  </si>
  <si>
    <t>Dodatki mieszkaniowe</t>
  </si>
  <si>
    <t>85216</t>
  </si>
  <si>
    <t>Zasiłki stałe</t>
  </si>
  <si>
    <t>85219</t>
  </si>
  <si>
    <t>Ośrodki pomocy społecznej</t>
  </si>
  <si>
    <t>85228</t>
  </si>
  <si>
    <t xml:space="preserve">Usługi opiekuńcze i specjalistyczne usługi opiekuńcze </t>
  </si>
  <si>
    <t>85295</t>
  </si>
  <si>
    <t>Wydatki na programy finansowane z udziałem środków, o których mowa w art. 5 ust.1 pkt 2 i 3,</t>
  </si>
  <si>
    <t>85415</t>
  </si>
  <si>
    <t>Pomoc materialna dla uczniów</t>
  </si>
  <si>
    <t>90001</t>
  </si>
  <si>
    <t>Gospodarka ściekowa i ochrona wód</t>
  </si>
  <si>
    <t>90002</t>
  </si>
  <si>
    <t>Gospodarka odpadami</t>
  </si>
  <si>
    <t>90003</t>
  </si>
  <si>
    <t>Oczyszczanie miast i wsi</t>
  </si>
  <si>
    <t>90004</t>
  </si>
  <si>
    <t>Utrzymanie zieleni w miastach i gminach</t>
  </si>
  <si>
    <t>90015</t>
  </si>
  <si>
    <t>Oświetlenie ulic, placów i dróg</t>
  </si>
  <si>
    <t>92109</t>
  </si>
  <si>
    <t>Domy i ośrodki kultury, świetlice i kluby</t>
  </si>
  <si>
    <t xml:space="preserve"> - dotacje </t>
  </si>
  <si>
    <t>Zadania w zakresie kultury fizycznej i sportu</t>
  </si>
  <si>
    <t>Kultura fizyczna i sport</t>
  </si>
  <si>
    <t>z tego:</t>
  </si>
  <si>
    <t>- pozostałe wydatki związane z realizacją statutowych zadań oraz składki na ubezpieczenia</t>
  </si>
  <si>
    <t>630</t>
  </si>
  <si>
    <t>Turystyka</t>
  </si>
  <si>
    <t>70001</t>
  </si>
  <si>
    <t>Zakłady gospodarki mieszkaniowej</t>
  </si>
  <si>
    <t>75113</t>
  </si>
  <si>
    <t>Wybory do Parlamentu Europejskiego</t>
  </si>
  <si>
    <t>75414</t>
  </si>
  <si>
    <t>Obrona cywilna</t>
  </si>
  <si>
    <t>Wykonanie na dn. 31.12.10 r.</t>
  </si>
  <si>
    <t>III.1. WYKONANIE WYDATKÓW BUDŻETU GMINY MIESZKOWICE W 2010 R.</t>
  </si>
  <si>
    <t xml:space="preserve"> - dotacje na cele bieżące</t>
  </si>
  <si>
    <t>- wynagrodzenia i składki od nich naliczane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</si>
</sst>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0.0"/>
  </numFmts>
  <fonts count="16"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0"/>
      <name val="Arial CE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4"/>
      <name val="Arial"/>
      <family val="2"/>
      <charset val="238"/>
    </font>
    <font>
      <sz val="14"/>
      <name val="Arial CE"/>
      <charset val="238"/>
    </font>
    <font>
      <i/>
      <sz val="10"/>
      <name val="Arial"/>
      <family val="2"/>
      <charset val="238"/>
    </font>
    <font>
      <sz val="18"/>
      <name val="Arial CE"/>
      <charset val="238"/>
    </font>
    <font>
      <b/>
      <sz val="18"/>
      <name val="Arial CE"/>
      <charset val="238"/>
    </font>
    <font>
      <sz val="11"/>
      <color theme="1"/>
      <name val="Calibri"/>
      <family val="2"/>
      <charset val="238"/>
      <scheme val="minor"/>
    </font>
    <font>
      <b/>
      <i/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4">
    <xf numFmtId="0" fontId="0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08">
    <xf numFmtId="0" fontId="0" fillId="0" borderId="0" xfId="0"/>
    <xf numFmtId="0" fontId="6" fillId="0" borderId="0" xfId="44"/>
    <xf numFmtId="0" fontId="3" fillId="0" borderId="0" xfId="44" applyFont="1"/>
    <xf numFmtId="0" fontId="7" fillId="2" borderId="1" xfId="44" applyFont="1" applyFill="1" applyBorder="1" applyAlignment="1">
      <alignment horizontal="center" vertical="center" wrapText="1"/>
    </xf>
    <xf numFmtId="0" fontId="7" fillId="2" borderId="2" xfId="44" applyFont="1" applyFill="1" applyBorder="1" applyAlignment="1">
      <alignment horizontal="center" vertical="center" wrapText="1"/>
    </xf>
    <xf numFmtId="49" fontId="8" fillId="0" borderId="1" xfId="44" applyNumberFormat="1" applyFont="1" applyBorder="1" applyAlignment="1">
      <alignment horizontal="center" vertical="center"/>
    </xf>
    <xf numFmtId="0" fontId="8" fillId="0" borderId="1" xfId="44" applyFont="1" applyBorder="1" applyAlignment="1">
      <alignment horizontal="center" vertical="center"/>
    </xf>
    <xf numFmtId="0" fontId="8" fillId="0" borderId="2" xfId="44" applyFont="1" applyBorder="1" applyAlignment="1">
      <alignment horizontal="center" vertical="center"/>
    </xf>
    <xf numFmtId="49" fontId="2" fillId="2" borderId="1" xfId="44" applyNumberFormat="1" applyFont="1" applyFill="1" applyBorder="1" applyAlignment="1">
      <alignment horizontal="center" vertical="center"/>
    </xf>
    <xf numFmtId="49" fontId="2" fillId="2" borderId="1" xfId="44" applyNumberFormat="1" applyFont="1" applyFill="1" applyBorder="1" applyAlignment="1">
      <alignment vertical="center"/>
    </xf>
    <xf numFmtId="3" fontId="2" fillId="2" borderId="1" xfId="44" applyNumberFormat="1" applyFont="1" applyFill="1" applyBorder="1" applyAlignment="1">
      <alignment vertical="center"/>
    </xf>
    <xf numFmtId="49" fontId="11" fillId="6" borderId="1" xfId="44" applyNumberFormat="1" applyFont="1" applyFill="1" applyBorder="1" applyAlignment="1">
      <alignment horizontal="center" vertical="center"/>
    </xf>
    <xf numFmtId="49" fontId="11" fillId="6" borderId="1" xfId="44" applyNumberFormat="1" applyFont="1" applyFill="1" applyBorder="1" applyAlignment="1">
      <alignment vertical="center" wrapText="1"/>
    </xf>
    <xf numFmtId="3" fontId="11" fillId="3" borderId="1" xfId="44" applyNumberFormat="1" applyFont="1" applyFill="1" applyBorder="1" applyAlignment="1">
      <alignment vertical="center"/>
    </xf>
    <xf numFmtId="3" fontId="11" fillId="6" borderId="1" xfId="44" applyNumberFormat="1" applyFont="1" applyFill="1" applyBorder="1" applyAlignment="1">
      <alignment vertical="center"/>
    </xf>
    <xf numFmtId="49" fontId="3" fillId="0" borderId="1" xfId="44" applyNumberFormat="1" applyFont="1" applyBorder="1" applyAlignment="1">
      <alignment horizontal="center" vertical="center"/>
    </xf>
    <xf numFmtId="49" fontId="2" fillId="0" borderId="1" xfId="44" applyNumberFormat="1" applyFont="1" applyBorder="1" applyAlignment="1">
      <alignment vertical="center"/>
    </xf>
    <xf numFmtId="3" fontId="2" fillId="0" borderId="1" xfId="44" applyNumberFormat="1" applyFont="1" applyBorder="1" applyAlignment="1">
      <alignment vertical="center"/>
    </xf>
    <xf numFmtId="49" fontId="3" fillId="0" borderId="1" xfId="44" applyNumberFormat="1" applyFont="1" applyBorder="1" applyAlignment="1">
      <alignment vertical="center" wrapText="1"/>
    </xf>
    <xf numFmtId="3" fontId="3" fillId="0" borderId="1" xfId="44" applyNumberFormat="1" applyFont="1" applyBorder="1" applyAlignment="1">
      <alignment vertical="center"/>
    </xf>
    <xf numFmtId="3" fontId="3" fillId="0" borderId="1" xfId="44" applyNumberFormat="1" applyFont="1" applyFill="1" applyBorder="1" applyAlignment="1">
      <alignment vertical="center"/>
    </xf>
    <xf numFmtId="49" fontId="3" fillId="0" borderId="1" xfId="44" applyNumberFormat="1" applyFont="1" applyBorder="1" applyAlignment="1">
      <alignment vertical="center"/>
    </xf>
    <xf numFmtId="49" fontId="11" fillId="6" borderId="1" xfId="44" applyNumberFormat="1" applyFont="1" applyFill="1" applyBorder="1" applyAlignment="1">
      <alignment vertical="center"/>
    </xf>
    <xf numFmtId="49" fontId="2" fillId="0" borderId="1" xfId="44" applyNumberFormat="1" applyFont="1" applyBorder="1" applyAlignment="1">
      <alignment horizontal="center" vertical="center"/>
    </xf>
    <xf numFmtId="49" fontId="3" fillId="0" borderId="1" xfId="44" applyNumberFormat="1" applyFont="1" applyBorder="1" applyAlignment="1">
      <alignment horizontal="left" vertical="center"/>
    </xf>
    <xf numFmtId="49" fontId="11" fillId="0" borderId="1" xfId="44" applyNumberFormat="1" applyFont="1" applyFill="1" applyBorder="1" applyAlignment="1">
      <alignment horizontal="center" vertical="center"/>
    </xf>
    <xf numFmtId="3" fontId="11" fillId="0" borderId="1" xfId="44" applyNumberFormat="1" applyFont="1" applyFill="1" applyBorder="1" applyAlignment="1">
      <alignment vertical="center"/>
    </xf>
    <xf numFmtId="3" fontId="6" fillId="0" borderId="0" xfId="44" applyNumberFormat="1"/>
    <xf numFmtId="0" fontId="5" fillId="0" borderId="0" xfId="44" applyFont="1"/>
    <xf numFmtId="49" fontId="3" fillId="6" borderId="1" xfId="44" applyNumberFormat="1" applyFont="1" applyFill="1" applyBorder="1" applyAlignment="1">
      <alignment horizontal="center" vertical="center"/>
    </xf>
    <xf numFmtId="49" fontId="11" fillId="6" borderId="1" xfId="44" applyNumberFormat="1" applyFont="1" applyFill="1" applyBorder="1" applyAlignment="1">
      <alignment horizontal="left" vertical="center"/>
    </xf>
    <xf numFmtId="3" fontId="3" fillId="3" borderId="1" xfId="44" applyNumberFormat="1" applyFont="1" applyFill="1" applyBorder="1" applyAlignment="1">
      <alignment vertical="center"/>
    </xf>
    <xf numFmtId="3" fontId="3" fillId="6" borderId="1" xfId="44" applyNumberFormat="1" applyFont="1" applyFill="1" applyBorder="1" applyAlignment="1">
      <alignment vertical="center"/>
    </xf>
    <xf numFmtId="49" fontId="2" fillId="2" borderId="1" xfId="44" applyNumberFormat="1" applyFont="1" applyFill="1" applyBorder="1" applyAlignment="1">
      <alignment vertical="center" wrapText="1"/>
    </xf>
    <xf numFmtId="49" fontId="2" fillId="2" borderId="1" xfId="44" applyNumberFormat="1" applyFont="1" applyFill="1" applyBorder="1" applyAlignment="1">
      <alignment horizontal="left" vertical="center" wrapText="1"/>
    </xf>
    <xf numFmtId="49" fontId="2" fillId="0" borderId="1" xfId="44" applyNumberFormat="1" applyFont="1" applyBorder="1" applyAlignment="1">
      <alignment horizontal="left" vertical="center"/>
    </xf>
    <xf numFmtId="49" fontId="11" fillId="6" borderId="1" xfId="44" applyNumberFormat="1" applyFont="1" applyFill="1" applyBorder="1" applyAlignment="1">
      <alignment horizontal="left" vertical="center" wrapText="1"/>
    </xf>
    <xf numFmtId="49" fontId="3" fillId="6" borderId="1" xfId="44" applyNumberFormat="1" applyFont="1" applyFill="1" applyBorder="1" applyAlignment="1">
      <alignment vertical="center" wrapText="1"/>
    </xf>
    <xf numFmtId="3" fontId="3" fillId="4" borderId="1" xfId="44" applyNumberFormat="1" applyFont="1" applyFill="1" applyBorder="1" applyAlignment="1">
      <alignment vertical="center"/>
    </xf>
    <xf numFmtId="49" fontId="3" fillId="5" borderId="1" xfId="44" applyNumberFormat="1" applyFont="1" applyFill="1" applyBorder="1" applyAlignment="1">
      <alignment horizontal="center" vertical="center"/>
    </xf>
    <xf numFmtId="49" fontId="2" fillId="0" borderId="1" xfId="44" applyNumberFormat="1" applyFont="1" applyBorder="1" applyAlignment="1">
      <alignment vertical="center" wrapText="1"/>
    </xf>
    <xf numFmtId="49" fontId="2" fillId="2" borderId="1" xfId="44" applyNumberFormat="1" applyFont="1" applyFill="1" applyBorder="1" applyAlignment="1">
      <alignment horizontal="left" vertical="center"/>
    </xf>
    <xf numFmtId="49" fontId="2" fillId="5" borderId="1" xfId="44" applyNumberFormat="1" applyFont="1" applyFill="1" applyBorder="1" applyAlignment="1">
      <alignment horizontal="center" vertical="center"/>
    </xf>
    <xf numFmtId="3" fontId="2" fillId="5" borderId="1" xfId="44" applyNumberFormat="1" applyFont="1" applyFill="1" applyBorder="1" applyAlignment="1">
      <alignment vertical="center"/>
    </xf>
    <xf numFmtId="49" fontId="2" fillId="0" borderId="1" xfId="44" applyNumberFormat="1" applyFont="1" applyFill="1" applyBorder="1" applyAlignment="1">
      <alignment horizontal="center" vertical="center"/>
    </xf>
    <xf numFmtId="0" fontId="6" fillId="0" borderId="0" xfId="44" applyFont="1"/>
    <xf numFmtId="49" fontId="2" fillId="6" borderId="1" xfId="44" applyNumberFormat="1" applyFont="1" applyFill="1" applyBorder="1" applyAlignment="1">
      <alignment horizontal="center" vertical="center"/>
    </xf>
    <xf numFmtId="49" fontId="3" fillId="6" borderId="1" xfId="44" applyNumberFormat="1" applyFont="1" applyFill="1" applyBorder="1" applyAlignment="1">
      <alignment horizontal="left" vertical="center"/>
    </xf>
    <xf numFmtId="3" fontId="2" fillId="7" borderId="3" xfId="44" applyNumberFormat="1" applyFont="1" applyFill="1" applyBorder="1" applyAlignment="1">
      <alignment vertical="center"/>
    </xf>
    <xf numFmtId="0" fontId="6" fillId="0" borderId="0" xfId="44" applyAlignment="1">
      <alignment vertical="center"/>
    </xf>
    <xf numFmtId="0" fontId="6" fillId="8" borderId="1" xfId="44" applyFill="1" applyBorder="1" applyAlignment="1">
      <alignment vertical="center"/>
    </xf>
    <xf numFmtId="0" fontId="6" fillId="8" borderId="1" xfId="44" applyFill="1" applyBorder="1" applyAlignment="1">
      <alignment horizontal="center" vertical="center"/>
    </xf>
    <xf numFmtId="0" fontId="4" fillId="8" borderId="1" xfId="44" applyFont="1" applyFill="1" applyBorder="1" applyAlignment="1">
      <alignment horizontal="left" vertical="center"/>
    </xf>
    <xf numFmtId="0" fontId="4" fillId="8" borderId="1" xfId="44" applyFont="1" applyFill="1" applyBorder="1" applyAlignment="1">
      <alignment horizontal="center" vertical="center"/>
    </xf>
    <xf numFmtId="0" fontId="2" fillId="0" borderId="1" xfId="44" applyFont="1" applyBorder="1" applyAlignment="1">
      <alignment vertical="center"/>
    </xf>
    <xf numFmtId="0" fontId="6" fillId="0" borderId="1" xfId="44" applyBorder="1" applyAlignment="1">
      <alignment vertical="center"/>
    </xf>
    <xf numFmtId="49" fontId="0" fillId="0" borderId="1" xfId="44" applyNumberFormat="1" applyFont="1" applyBorder="1" applyAlignment="1">
      <alignment vertical="center" wrapText="1"/>
    </xf>
    <xf numFmtId="3" fontId="6" fillId="0" borderId="1" xfId="44" applyNumberFormat="1" applyBorder="1" applyAlignment="1">
      <alignment vertical="center"/>
    </xf>
    <xf numFmtId="49" fontId="0" fillId="0" borderId="1" xfId="44" applyNumberFormat="1" applyFont="1" applyBorder="1" applyAlignment="1">
      <alignment vertical="center"/>
    </xf>
    <xf numFmtId="49" fontId="6" fillId="0" borderId="1" xfId="44" applyNumberFormat="1" applyFont="1" applyBorder="1" applyAlignment="1">
      <alignment vertical="center"/>
    </xf>
    <xf numFmtId="49" fontId="2" fillId="8" borderId="1" xfId="44" applyNumberFormat="1" applyFont="1" applyFill="1" applyBorder="1" applyAlignment="1">
      <alignment horizontal="left" vertical="center"/>
    </xf>
    <xf numFmtId="3" fontId="2" fillId="8" borderId="1" xfId="44" applyNumberFormat="1" applyFont="1" applyFill="1" applyBorder="1" applyAlignment="1">
      <alignment horizontal="center" vertical="center"/>
    </xf>
    <xf numFmtId="0" fontId="12" fillId="0" borderId="0" xfId="44" applyFont="1"/>
    <xf numFmtId="3" fontId="0" fillId="0" borderId="0" xfId="44" applyNumberFormat="1" applyFont="1"/>
    <xf numFmtId="0" fontId="13" fillId="0" borderId="0" xfId="44" applyFont="1"/>
    <xf numFmtId="3" fontId="6" fillId="0" borderId="0" xfId="44" applyNumberFormat="1" applyFont="1"/>
    <xf numFmtId="4" fontId="2" fillId="2" borderId="1" xfId="44" applyNumberFormat="1" applyFont="1" applyFill="1" applyBorder="1" applyAlignment="1">
      <alignment vertical="center"/>
    </xf>
    <xf numFmtId="4" fontId="11" fillId="6" borderId="1" xfId="44" applyNumberFormat="1" applyFont="1" applyFill="1" applyBorder="1" applyAlignment="1">
      <alignment vertical="center"/>
    </xf>
    <xf numFmtId="4" fontId="2" fillId="0" borderId="1" xfId="44" applyNumberFormat="1" applyFont="1" applyFill="1" applyBorder="1" applyAlignment="1">
      <alignment vertical="center"/>
    </xf>
    <xf numFmtId="4" fontId="3" fillId="0" borderId="2" xfId="44" applyNumberFormat="1" applyFont="1" applyFill="1" applyBorder="1" applyAlignment="1">
      <alignment vertical="center"/>
    </xf>
    <xf numFmtId="4" fontId="3" fillId="0" borderId="1" xfId="44" applyNumberFormat="1" applyFont="1" applyFill="1" applyBorder="1" applyAlignment="1">
      <alignment vertical="center"/>
    </xf>
    <xf numFmtId="4" fontId="2" fillId="0" borderId="2" xfId="44" applyNumberFormat="1" applyFont="1" applyFill="1" applyBorder="1" applyAlignment="1">
      <alignment vertical="center"/>
    </xf>
    <xf numFmtId="164" fontId="2" fillId="2" borderId="1" xfId="44" applyNumberFormat="1" applyFont="1" applyFill="1" applyBorder="1" applyAlignment="1">
      <alignment vertical="center"/>
    </xf>
    <xf numFmtId="164" fontId="11" fillId="6" borderId="1" xfId="44" applyNumberFormat="1" applyFont="1" applyFill="1" applyBorder="1" applyAlignment="1">
      <alignment vertical="center"/>
    </xf>
    <xf numFmtId="164" fontId="2" fillId="0" borderId="1" xfId="44" applyNumberFormat="1" applyFont="1" applyFill="1" applyBorder="1" applyAlignment="1">
      <alignment vertical="center"/>
    </xf>
    <xf numFmtId="164" fontId="3" fillId="0" borderId="1" xfId="44" applyNumberFormat="1" applyFont="1" applyFill="1" applyBorder="1" applyAlignment="1">
      <alignment vertical="center"/>
    </xf>
    <xf numFmtId="49" fontId="2" fillId="0" borderId="1" xfId="44" applyNumberFormat="1" applyFont="1" applyBorder="1" applyAlignment="1">
      <alignment horizontal="left" vertical="center" wrapText="1"/>
    </xf>
    <xf numFmtId="49" fontId="3" fillId="0" borderId="1" xfId="44" applyNumberFormat="1" applyFont="1" applyBorder="1" applyAlignment="1">
      <alignment horizontal="left" vertical="center" wrapText="1"/>
    </xf>
    <xf numFmtId="49" fontId="3" fillId="6" borderId="1" xfId="44" applyNumberFormat="1" applyFont="1" applyFill="1" applyBorder="1" applyAlignment="1">
      <alignment horizontal="center" vertical="center" wrapText="1"/>
    </xf>
    <xf numFmtId="49" fontId="11" fillId="6" borderId="1" xfId="44" applyNumberFormat="1" applyFont="1" applyFill="1" applyBorder="1" applyAlignment="1">
      <alignment horizontal="center" vertical="center" wrapText="1"/>
    </xf>
    <xf numFmtId="3" fontId="11" fillId="3" borderId="1" xfId="44" applyNumberFormat="1" applyFont="1" applyFill="1" applyBorder="1" applyAlignment="1">
      <alignment vertical="center" wrapText="1"/>
    </xf>
    <xf numFmtId="4" fontId="11" fillId="6" borderId="1" xfId="44" applyNumberFormat="1" applyFont="1" applyFill="1" applyBorder="1" applyAlignment="1">
      <alignment vertical="center" wrapText="1"/>
    </xf>
    <xf numFmtId="0" fontId="6" fillId="0" borderId="0" xfId="44" applyAlignment="1">
      <alignment wrapText="1"/>
    </xf>
    <xf numFmtId="4" fontId="11" fillId="6" borderId="2" xfId="44" applyNumberFormat="1" applyFont="1" applyFill="1" applyBorder="1" applyAlignment="1">
      <alignment vertical="center"/>
    </xf>
    <xf numFmtId="4" fontId="3" fillId="6" borderId="2" xfId="44" applyNumberFormat="1" applyFont="1" applyFill="1" applyBorder="1" applyAlignment="1">
      <alignment vertical="center"/>
    </xf>
    <xf numFmtId="4" fontId="2" fillId="7" borderId="4" xfId="44" applyNumberFormat="1" applyFont="1" applyFill="1" applyBorder="1" applyAlignment="1">
      <alignment vertical="center"/>
    </xf>
    <xf numFmtId="4" fontId="6" fillId="0" borderId="0" xfId="44" applyNumberFormat="1" applyAlignment="1">
      <alignment vertical="center"/>
    </xf>
    <xf numFmtId="4" fontId="4" fillId="8" borderId="1" xfId="44" applyNumberFormat="1" applyFont="1" applyFill="1" applyBorder="1" applyAlignment="1">
      <alignment horizontal="right" vertical="center"/>
    </xf>
    <xf numFmtId="4" fontId="3" fillId="0" borderId="1" xfId="44" applyNumberFormat="1" applyFont="1" applyBorder="1" applyAlignment="1">
      <alignment vertical="center"/>
    </xf>
    <xf numFmtId="4" fontId="6" fillId="0" borderId="1" xfId="44" applyNumberFormat="1" applyBorder="1" applyAlignment="1">
      <alignment vertical="center"/>
    </xf>
    <xf numFmtId="0" fontId="0" fillId="0" borderId="0" xfId="44" applyFont="1" applyAlignment="1">
      <alignment vertical="center"/>
    </xf>
    <xf numFmtId="4" fontId="2" fillId="8" borderId="1" xfId="44" applyNumberFormat="1" applyFont="1" applyFill="1" applyBorder="1" applyAlignment="1">
      <alignment horizontal="right" vertical="center"/>
    </xf>
    <xf numFmtId="164" fontId="3" fillId="6" borderId="1" xfId="44" applyNumberFormat="1" applyFont="1" applyFill="1" applyBorder="1" applyAlignment="1">
      <alignment vertical="center"/>
    </xf>
    <xf numFmtId="164" fontId="11" fillId="6" borderId="1" xfId="44" applyNumberFormat="1" applyFont="1" applyFill="1" applyBorder="1" applyAlignment="1">
      <alignment vertical="center" wrapText="1"/>
    </xf>
    <xf numFmtId="164" fontId="2" fillId="0" borderId="2" xfId="44" applyNumberFormat="1" applyFont="1" applyFill="1" applyBorder="1" applyAlignment="1">
      <alignment vertical="center"/>
    </xf>
    <xf numFmtId="4" fontId="15" fillId="6" borderId="1" xfId="44" applyNumberFormat="1" applyFont="1" applyFill="1" applyBorder="1" applyAlignment="1">
      <alignment vertical="center"/>
    </xf>
    <xf numFmtId="164" fontId="15" fillId="6" borderId="1" xfId="44" applyNumberFormat="1" applyFont="1" applyFill="1" applyBorder="1" applyAlignment="1">
      <alignment vertical="center"/>
    </xf>
    <xf numFmtId="164" fontId="2" fillId="7" borderId="4" xfId="44" applyNumberFormat="1" applyFont="1" applyFill="1" applyBorder="1" applyAlignment="1">
      <alignment vertical="center"/>
    </xf>
    <xf numFmtId="164" fontId="6" fillId="0" borderId="5" xfId="44" applyNumberFormat="1" applyBorder="1" applyAlignment="1">
      <alignment vertical="center"/>
    </xf>
    <xf numFmtId="164" fontId="4" fillId="8" borderId="1" xfId="44" applyNumberFormat="1" applyFont="1" applyFill="1" applyBorder="1" applyAlignment="1">
      <alignment horizontal="right" vertical="center"/>
    </xf>
    <xf numFmtId="164" fontId="3" fillId="0" borderId="1" xfId="44" applyNumberFormat="1" applyFont="1" applyBorder="1" applyAlignment="1">
      <alignment vertical="center"/>
    </xf>
    <xf numFmtId="164" fontId="6" fillId="0" borderId="1" xfId="44" applyNumberFormat="1" applyBorder="1" applyAlignment="1">
      <alignment vertical="center"/>
    </xf>
    <xf numFmtId="164" fontId="2" fillId="8" borderId="1" xfId="44" applyNumberFormat="1" applyFont="1" applyFill="1" applyBorder="1" applyAlignment="1">
      <alignment horizontal="right" vertical="center"/>
    </xf>
    <xf numFmtId="0" fontId="9" fillId="0" borderId="0" xfId="44" applyFont="1" applyBorder="1" applyAlignment="1">
      <alignment horizontal="center" vertical="center"/>
    </xf>
    <xf numFmtId="0" fontId="10" fillId="0" borderId="0" xfId="44" applyFont="1" applyBorder="1" applyAlignment="1">
      <alignment horizontal="center" vertical="center"/>
    </xf>
    <xf numFmtId="0" fontId="2" fillId="7" borderId="6" xfId="44" applyFont="1" applyFill="1" applyBorder="1" applyAlignment="1">
      <alignment horizontal="right" vertical="center"/>
    </xf>
    <xf numFmtId="0" fontId="2" fillId="7" borderId="7" xfId="44" applyFont="1" applyFill="1" applyBorder="1" applyAlignment="1">
      <alignment horizontal="right" vertical="center"/>
    </xf>
    <xf numFmtId="0" fontId="2" fillId="7" borderId="8" xfId="44" applyFont="1" applyFill="1" applyBorder="1" applyAlignment="1">
      <alignment horizontal="right" vertical="center"/>
    </xf>
  </cellXfs>
  <cellStyles count="84">
    <cellStyle name="Dziesiętny 2" xfId="1"/>
    <cellStyle name="Dziesiętny 2 10" xfId="2"/>
    <cellStyle name="Dziesiętny 2 11" xfId="3"/>
    <cellStyle name="Dziesiętny 2 12" xfId="4"/>
    <cellStyle name="Dziesiętny 2 13" xfId="5"/>
    <cellStyle name="Dziesiętny 2 14" xfId="6"/>
    <cellStyle name="Dziesiętny 2 15" xfId="7"/>
    <cellStyle name="Dziesiętny 2 16" xfId="8"/>
    <cellStyle name="Dziesiętny 2 17" xfId="9"/>
    <cellStyle name="Dziesiętny 2 18" xfId="10"/>
    <cellStyle name="Dziesiętny 2 19" xfId="11"/>
    <cellStyle name="Dziesiętny 2 2" xfId="12"/>
    <cellStyle name="Dziesiętny 2 20" xfId="13"/>
    <cellStyle name="Dziesiętny 2 3" xfId="14"/>
    <cellStyle name="Dziesiętny 2 4" xfId="15"/>
    <cellStyle name="Dziesiętny 2 5" xfId="16"/>
    <cellStyle name="Dziesiętny 2 6" xfId="17"/>
    <cellStyle name="Dziesiętny 2 7" xfId="18"/>
    <cellStyle name="Dziesiętny 2 8" xfId="19"/>
    <cellStyle name="Dziesiętny 2 9" xfId="20"/>
    <cellStyle name="Dziesiętny 3" xfId="21"/>
    <cellStyle name="Normalny" xfId="0" builtinId="0"/>
    <cellStyle name="Normalny 10" xfId="22"/>
    <cellStyle name="Normalny 11" xfId="23"/>
    <cellStyle name="Normalny 12" xfId="24"/>
    <cellStyle name="Normalny 13" xfId="25"/>
    <cellStyle name="Normalny 14" xfId="26"/>
    <cellStyle name="Normalny 15" xfId="27"/>
    <cellStyle name="Normalny 16" xfId="28"/>
    <cellStyle name="Normalny 17" xfId="29"/>
    <cellStyle name="Normalny 18" xfId="30"/>
    <cellStyle name="Normalny 18 2" xfId="31"/>
    <cellStyle name="Normalny 19" xfId="32"/>
    <cellStyle name="Normalny 2" xfId="33"/>
    <cellStyle name="Normalny 2 10" xfId="34"/>
    <cellStyle name="Normalny 2 11" xfId="35"/>
    <cellStyle name="Normalny 2 12" xfId="36"/>
    <cellStyle name="Normalny 2 13" xfId="37"/>
    <cellStyle name="Normalny 2 14" xfId="38"/>
    <cellStyle name="Normalny 2 15" xfId="39"/>
    <cellStyle name="Normalny 2 16" xfId="40"/>
    <cellStyle name="Normalny 2 17" xfId="41"/>
    <cellStyle name="Normalny 2 18" xfId="42"/>
    <cellStyle name="Normalny 2 19" xfId="43"/>
    <cellStyle name="Normalny 2 2" xfId="44"/>
    <cellStyle name="Normalny 2 2 10" xfId="45"/>
    <cellStyle name="Normalny 2 2 11" xfId="46"/>
    <cellStyle name="Normalny 2 2 12" xfId="47"/>
    <cellStyle name="Normalny 2 2 13" xfId="48"/>
    <cellStyle name="Normalny 2 2 14" xfId="49"/>
    <cellStyle name="Normalny 2 2 15" xfId="50"/>
    <cellStyle name="Normalny 2 2 16" xfId="51"/>
    <cellStyle name="Normalny 2 2 17" xfId="52"/>
    <cellStyle name="Normalny 2 2 18" xfId="53"/>
    <cellStyle name="Normalny 2 2 19" xfId="54"/>
    <cellStyle name="Normalny 2 2 2" xfId="55"/>
    <cellStyle name="Normalny 2 2 20" xfId="56"/>
    <cellStyle name="Normalny 2 2 3" xfId="57"/>
    <cellStyle name="Normalny 2 2 4" xfId="58"/>
    <cellStyle name="Normalny 2 2 5" xfId="59"/>
    <cellStyle name="Normalny 2 2 6" xfId="60"/>
    <cellStyle name="Normalny 2 2 7" xfId="61"/>
    <cellStyle name="Normalny 2 2 8" xfId="62"/>
    <cellStyle name="Normalny 2 2 9" xfId="63"/>
    <cellStyle name="Normalny 2 2_układ wykonawczy 1495" xfId="64"/>
    <cellStyle name="Normalny 2 20" xfId="65"/>
    <cellStyle name="Normalny 2 21" xfId="66"/>
    <cellStyle name="Normalny 2 22" xfId="67"/>
    <cellStyle name="Normalny 2 3" xfId="68"/>
    <cellStyle name="Normalny 2 4" xfId="69"/>
    <cellStyle name="Normalny 2 5" xfId="70"/>
    <cellStyle name="Normalny 2 6" xfId="71"/>
    <cellStyle name="Normalny 2 7" xfId="72"/>
    <cellStyle name="Normalny 2 8" xfId="73"/>
    <cellStyle name="Normalny 2 9" xfId="74"/>
    <cellStyle name="Normalny 2_BIP-2007 roczne-załączniki" xfId="75"/>
    <cellStyle name="Normalny 22" xfId="76"/>
    <cellStyle name="Normalny 3" xfId="77"/>
    <cellStyle name="Normalny 4" xfId="78"/>
    <cellStyle name="Normalny 5" xfId="79"/>
    <cellStyle name="Normalny 6" xfId="80"/>
    <cellStyle name="Normalny 7" xfId="81"/>
    <cellStyle name="Normalny 8" xfId="82"/>
    <cellStyle name="Normalny 9" xfId="8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7"/>
  <sheetViews>
    <sheetView tabSelected="1" view="pageLayout" topLeftCell="A331" zoomScaleNormal="100" workbookViewId="0">
      <selection activeCell="C319" sqref="C319"/>
    </sheetView>
  </sheetViews>
  <sheetFormatPr defaultRowHeight="12.75"/>
  <cols>
    <col min="1" max="1" width="7.5703125" style="1" customWidth="1"/>
    <col min="2" max="2" width="8.5703125" style="1" customWidth="1"/>
    <col min="3" max="3" width="44.42578125" style="1" customWidth="1"/>
    <col min="4" max="4" width="13.7109375" style="1" hidden="1" customWidth="1"/>
    <col min="5" max="5" width="13" style="1" hidden="1" customWidth="1"/>
    <col min="6" max="6" width="12.85546875" style="1" customWidth="1"/>
    <col min="7" max="7" width="14.28515625" style="1" customWidth="1"/>
    <col min="8" max="8" width="7.140625" style="1" customWidth="1"/>
    <col min="9" max="9" width="14" style="1" customWidth="1"/>
    <col min="10" max="10" width="7.42578125" style="1" customWidth="1"/>
    <col min="11" max="11" width="10.140625" style="1" bestFit="1" customWidth="1"/>
    <col min="12" max="16384" width="9.140625" style="1"/>
  </cols>
  <sheetData>
    <row r="1" spans="1:10" ht="30" customHeight="1">
      <c r="A1" s="103" t="s">
        <v>204</v>
      </c>
      <c r="B1" s="103"/>
      <c r="C1" s="103"/>
      <c r="D1" s="103"/>
      <c r="E1" s="103"/>
      <c r="F1" s="103"/>
      <c r="G1" s="104"/>
      <c r="H1" s="104"/>
    </row>
    <row r="2" spans="1:10">
      <c r="A2" s="2"/>
      <c r="B2" s="2"/>
      <c r="C2" s="2"/>
      <c r="D2" s="2"/>
      <c r="E2" s="2"/>
      <c r="F2" s="2"/>
      <c r="G2" s="2"/>
      <c r="H2" s="2"/>
    </row>
    <row r="3" spans="1:10" ht="55.5" customHeight="1">
      <c r="A3" s="3" t="s">
        <v>15</v>
      </c>
      <c r="B3" s="3" t="s">
        <v>16</v>
      </c>
      <c r="C3" s="3" t="s">
        <v>80</v>
      </c>
      <c r="D3" s="3" t="s">
        <v>81</v>
      </c>
      <c r="E3" s="3" t="s">
        <v>82</v>
      </c>
      <c r="F3" s="4" t="s">
        <v>96</v>
      </c>
      <c r="G3" s="3" t="s">
        <v>203</v>
      </c>
      <c r="H3" s="3" t="s">
        <v>97</v>
      </c>
      <c r="I3" s="3" t="s">
        <v>98</v>
      </c>
      <c r="J3" s="3" t="s">
        <v>99</v>
      </c>
    </row>
    <row r="4" spans="1:10">
      <c r="A4" s="5">
        <v>1</v>
      </c>
      <c r="B4" s="5">
        <v>2</v>
      </c>
      <c r="C4" s="5">
        <v>3</v>
      </c>
      <c r="D4" s="6">
        <v>4</v>
      </c>
      <c r="E4" s="6">
        <v>5</v>
      </c>
      <c r="F4" s="7">
        <v>4</v>
      </c>
      <c r="G4" s="6">
        <v>5</v>
      </c>
      <c r="H4" s="6">
        <v>6</v>
      </c>
      <c r="I4" s="6">
        <v>7</v>
      </c>
      <c r="J4" s="6">
        <v>8</v>
      </c>
    </row>
    <row r="5" spans="1:10">
      <c r="A5" s="8" t="s">
        <v>22</v>
      </c>
      <c r="B5" s="8"/>
      <c r="C5" s="9" t="s">
        <v>23</v>
      </c>
      <c r="D5" s="10">
        <f t="shared" ref="D5:E5" si="0">D6</f>
        <v>89000</v>
      </c>
      <c r="E5" s="10">
        <f t="shared" si="0"/>
        <v>0</v>
      </c>
      <c r="F5" s="66">
        <f>SUM(F6,F15,F23,F29)</f>
        <v>738580.69</v>
      </c>
      <c r="G5" s="66">
        <f>SUM(G6,G15,G23,G29)</f>
        <v>738580.07</v>
      </c>
      <c r="H5" s="72">
        <v>100</v>
      </c>
      <c r="I5" s="66">
        <v>2497238.2999999998</v>
      </c>
      <c r="J5" s="72">
        <v>29.6</v>
      </c>
    </row>
    <row r="6" spans="1:10" ht="28.5" customHeight="1">
      <c r="A6" s="11"/>
      <c r="B6" s="11" t="s">
        <v>100</v>
      </c>
      <c r="C6" s="12" t="s">
        <v>101</v>
      </c>
      <c r="D6" s="13">
        <f>D7</f>
        <v>89000</v>
      </c>
      <c r="E6" s="13">
        <f>E7</f>
        <v>0</v>
      </c>
      <c r="F6" s="67">
        <v>2558</v>
      </c>
      <c r="G6" s="67">
        <v>2557.91</v>
      </c>
      <c r="H6" s="73">
        <v>100</v>
      </c>
      <c r="I6" s="67">
        <v>4749.6099999999997</v>
      </c>
      <c r="J6" s="73">
        <v>53.9</v>
      </c>
    </row>
    <row r="7" spans="1:10" ht="12" customHeight="1">
      <c r="A7" s="15"/>
      <c r="B7" s="15"/>
      <c r="C7" s="16" t="s">
        <v>83</v>
      </c>
      <c r="D7" s="17">
        <f>D9</f>
        <v>89000</v>
      </c>
      <c r="E7" s="17">
        <f>E9</f>
        <v>0</v>
      </c>
      <c r="F7" s="68">
        <v>2558</v>
      </c>
      <c r="G7" s="68">
        <v>2557.91</v>
      </c>
      <c r="H7" s="74">
        <v>100</v>
      </c>
      <c r="I7" s="68">
        <v>4749.71</v>
      </c>
      <c r="J7" s="74">
        <v>53.9</v>
      </c>
    </row>
    <row r="8" spans="1:10" s="45" customFormat="1" ht="16.5" hidden="1" customHeight="1">
      <c r="A8" s="15"/>
      <c r="B8" s="15"/>
      <c r="C8" s="24" t="s">
        <v>86</v>
      </c>
      <c r="D8" s="19"/>
      <c r="E8" s="19"/>
      <c r="F8" s="69">
        <v>0</v>
      </c>
      <c r="G8" s="70">
        <v>0</v>
      </c>
      <c r="H8" s="75"/>
      <c r="I8" s="70">
        <v>0</v>
      </c>
      <c r="J8" s="75"/>
    </row>
    <row r="9" spans="1:10" ht="24.75" customHeight="1">
      <c r="A9" s="15"/>
      <c r="B9" s="15"/>
      <c r="C9" s="18" t="s">
        <v>84</v>
      </c>
      <c r="D9" s="19">
        <v>89000</v>
      </c>
      <c r="E9" s="19"/>
      <c r="F9" s="69">
        <v>2558</v>
      </c>
      <c r="G9" s="70">
        <v>2557.91</v>
      </c>
      <c r="H9" s="75">
        <v>100</v>
      </c>
      <c r="I9" s="70">
        <v>4749.71</v>
      </c>
      <c r="J9" s="75">
        <v>53.9</v>
      </c>
    </row>
    <row r="10" spans="1:10" hidden="1">
      <c r="A10" s="23"/>
      <c r="B10" s="23"/>
      <c r="C10" s="24"/>
      <c r="D10" s="19">
        <v>87550</v>
      </c>
      <c r="E10" s="19"/>
      <c r="F10" s="70">
        <v>0</v>
      </c>
      <c r="G10" s="70">
        <v>0</v>
      </c>
      <c r="H10" s="75"/>
      <c r="I10" s="70">
        <v>0</v>
      </c>
      <c r="J10" s="75"/>
    </row>
    <row r="11" spans="1:10" hidden="1">
      <c r="A11" s="23"/>
      <c r="B11" s="23"/>
      <c r="C11" s="18"/>
      <c r="D11" s="19">
        <v>4394566</v>
      </c>
      <c r="E11" s="17"/>
      <c r="F11" s="70">
        <v>0</v>
      </c>
      <c r="G11" s="70">
        <v>0</v>
      </c>
      <c r="H11" s="75"/>
      <c r="I11" s="70">
        <v>0</v>
      </c>
      <c r="J11" s="75"/>
    </row>
    <row r="12" spans="1:10" hidden="1">
      <c r="A12" s="23"/>
      <c r="B12" s="23"/>
      <c r="C12" s="16"/>
      <c r="D12" s="17">
        <v>3420000</v>
      </c>
      <c r="E12" s="17"/>
      <c r="F12" s="71">
        <v>0</v>
      </c>
      <c r="G12" s="71">
        <v>0</v>
      </c>
      <c r="H12" s="74"/>
      <c r="I12" s="71">
        <v>0</v>
      </c>
      <c r="J12" s="74"/>
    </row>
    <row r="13" spans="1:10" hidden="1">
      <c r="A13" s="15"/>
      <c r="B13" s="15"/>
      <c r="C13" s="21"/>
      <c r="D13" s="19"/>
      <c r="E13" s="19"/>
      <c r="F13" s="69"/>
      <c r="G13" s="70"/>
      <c r="H13" s="75"/>
      <c r="I13" s="70"/>
      <c r="J13" s="75"/>
    </row>
    <row r="14" spans="1:10" ht="1.5" hidden="1" customHeight="1">
      <c r="A14" s="8" t="s">
        <v>24</v>
      </c>
      <c r="B14" s="8"/>
      <c r="C14" s="9" t="s">
        <v>25</v>
      </c>
      <c r="D14" s="10" t="e">
        <f>D15+D23</f>
        <v>#REF!</v>
      </c>
      <c r="E14" s="10" t="e">
        <f>E15+E23</f>
        <v>#REF!</v>
      </c>
      <c r="F14" s="66">
        <f>F15+F23</f>
        <v>204997</v>
      </c>
      <c r="G14" s="66">
        <f>G15+G23</f>
        <v>204996.47</v>
      </c>
      <c r="H14" s="72"/>
      <c r="I14" s="66">
        <f>I15+I23</f>
        <v>2018935.68</v>
      </c>
      <c r="J14" s="72"/>
    </row>
    <row r="15" spans="1:10" ht="15" customHeight="1">
      <c r="A15" s="11"/>
      <c r="B15" s="11" t="s">
        <v>102</v>
      </c>
      <c r="C15" s="22" t="s">
        <v>103</v>
      </c>
      <c r="D15" s="13" t="e">
        <f>D16</f>
        <v>#REF!</v>
      </c>
      <c r="E15" s="13" t="e">
        <f>E16</f>
        <v>#REF!</v>
      </c>
      <c r="F15" s="67">
        <v>189131</v>
      </c>
      <c r="G15" s="67">
        <f>G16+G21</f>
        <v>189130.69</v>
      </c>
      <c r="H15" s="73">
        <v>100</v>
      </c>
      <c r="I15" s="67">
        <f>I16+I21</f>
        <v>1999467.76</v>
      </c>
      <c r="J15" s="73">
        <v>9.5</v>
      </c>
    </row>
    <row r="16" spans="1:10" hidden="1">
      <c r="A16" s="15"/>
      <c r="B16" s="15"/>
      <c r="C16" s="16" t="s">
        <v>83</v>
      </c>
      <c r="D16" s="17" t="e">
        <f>#REF!</f>
        <v>#REF!</v>
      </c>
      <c r="E16" s="17" t="e">
        <f>#REF!</f>
        <v>#REF!</v>
      </c>
      <c r="F16" s="68">
        <f>SUM(F17:F20)</f>
        <v>150000</v>
      </c>
      <c r="G16" s="68">
        <f>SUM(G17:G20)</f>
        <v>0</v>
      </c>
      <c r="H16" s="74"/>
      <c r="I16" s="68">
        <f>SUM(I17:I20)</f>
        <v>0</v>
      </c>
      <c r="J16" s="74"/>
    </row>
    <row r="17" spans="1:10" s="45" customFormat="1" ht="16.5" hidden="1" customHeight="1">
      <c r="A17" s="15"/>
      <c r="B17" s="15"/>
      <c r="C17" s="24" t="s">
        <v>86</v>
      </c>
      <c r="D17" s="19"/>
      <c r="E17" s="19"/>
      <c r="F17" s="69">
        <v>0</v>
      </c>
      <c r="G17" s="70">
        <v>0</v>
      </c>
      <c r="H17" s="75"/>
      <c r="I17" s="70">
        <v>0</v>
      </c>
      <c r="J17" s="75"/>
    </row>
    <row r="18" spans="1:10" ht="25.5" hidden="1">
      <c r="A18" s="15"/>
      <c r="B18" s="15"/>
      <c r="C18" s="18" t="s">
        <v>84</v>
      </c>
      <c r="D18" s="19">
        <v>89000</v>
      </c>
      <c r="E18" s="19"/>
      <c r="F18" s="69">
        <v>75000</v>
      </c>
      <c r="G18" s="70">
        <v>0</v>
      </c>
      <c r="H18" s="75"/>
      <c r="I18" s="70">
        <v>0</v>
      </c>
      <c r="J18" s="75"/>
    </row>
    <row r="19" spans="1:10" hidden="1">
      <c r="A19" s="23"/>
      <c r="B19" s="23"/>
      <c r="C19" s="24" t="s">
        <v>87</v>
      </c>
      <c r="D19" s="19">
        <v>87550</v>
      </c>
      <c r="E19" s="19"/>
      <c r="F19" s="70">
        <v>0</v>
      </c>
      <c r="G19" s="70">
        <v>0</v>
      </c>
      <c r="H19" s="75"/>
      <c r="I19" s="70">
        <v>0</v>
      </c>
      <c r="J19" s="75"/>
    </row>
    <row r="20" spans="1:10" hidden="1">
      <c r="A20" s="23"/>
      <c r="B20" s="23"/>
      <c r="C20" s="18" t="s">
        <v>85</v>
      </c>
      <c r="D20" s="19">
        <v>4394566</v>
      </c>
      <c r="E20" s="17"/>
      <c r="F20" s="70">
        <v>75000</v>
      </c>
      <c r="G20" s="70">
        <v>0</v>
      </c>
      <c r="H20" s="75"/>
      <c r="I20" s="70">
        <v>0</v>
      </c>
      <c r="J20" s="75"/>
    </row>
    <row r="21" spans="1:10">
      <c r="A21" s="23"/>
      <c r="B21" s="23"/>
      <c r="C21" s="16" t="s">
        <v>88</v>
      </c>
      <c r="D21" s="17">
        <v>3420000</v>
      </c>
      <c r="E21" s="17"/>
      <c r="F21" s="71">
        <v>189131</v>
      </c>
      <c r="G21" s="71">
        <v>189130.69</v>
      </c>
      <c r="H21" s="74">
        <v>100</v>
      </c>
      <c r="I21" s="71">
        <v>1999467.76</v>
      </c>
      <c r="J21" s="74">
        <v>9.5</v>
      </c>
    </row>
    <row r="22" spans="1:10" hidden="1">
      <c r="A22" s="23"/>
      <c r="B22" s="23"/>
      <c r="C22" s="18"/>
      <c r="D22" s="19"/>
      <c r="E22" s="17"/>
      <c r="F22" s="70"/>
      <c r="G22" s="70"/>
      <c r="H22" s="75"/>
      <c r="I22" s="70"/>
      <c r="J22" s="75"/>
    </row>
    <row r="23" spans="1:10" ht="15.75" customHeight="1">
      <c r="A23" s="11"/>
      <c r="B23" s="11" t="s">
        <v>104</v>
      </c>
      <c r="C23" s="22" t="s">
        <v>105</v>
      </c>
      <c r="D23" s="13" t="e">
        <f>D24</f>
        <v>#REF!</v>
      </c>
      <c r="E23" s="13" t="e">
        <f>E24</f>
        <v>#REF!</v>
      </c>
      <c r="F23" s="67">
        <v>15866</v>
      </c>
      <c r="G23" s="67">
        <v>15865.78</v>
      </c>
      <c r="H23" s="73">
        <v>100</v>
      </c>
      <c r="I23" s="67">
        <v>19467.919999999998</v>
      </c>
      <c r="J23" s="73">
        <v>81.5</v>
      </c>
    </row>
    <row r="24" spans="1:10">
      <c r="A24" s="15"/>
      <c r="B24" s="15"/>
      <c r="C24" s="16" t="s">
        <v>83</v>
      </c>
      <c r="D24" s="17" t="e">
        <f>#REF!</f>
        <v>#REF!</v>
      </c>
      <c r="E24" s="17" t="e">
        <f>#REF!</f>
        <v>#REF!</v>
      </c>
      <c r="F24" s="68">
        <v>15866</v>
      </c>
      <c r="G24" s="68">
        <f>SUM(G25:G28)</f>
        <v>15865.78</v>
      </c>
      <c r="H24" s="74">
        <v>100</v>
      </c>
      <c r="I24" s="68">
        <f>SUM(I25:I28)</f>
        <v>19467.919999999998</v>
      </c>
      <c r="J24" s="74">
        <v>81.5</v>
      </c>
    </row>
    <row r="25" spans="1:10" s="45" customFormat="1" ht="0.75" hidden="1" customHeight="1">
      <c r="A25" s="15"/>
      <c r="B25" s="15"/>
      <c r="C25" s="24" t="s">
        <v>86</v>
      </c>
      <c r="D25" s="19"/>
      <c r="E25" s="19"/>
      <c r="F25" s="69">
        <v>0</v>
      </c>
      <c r="G25" s="70">
        <v>0</v>
      </c>
      <c r="H25" s="75"/>
      <c r="I25" s="70">
        <v>0</v>
      </c>
      <c r="J25" s="75"/>
    </row>
    <row r="26" spans="1:10" ht="25.5" hidden="1">
      <c r="A26" s="15"/>
      <c r="B26" s="15"/>
      <c r="C26" s="18" t="s">
        <v>84</v>
      </c>
      <c r="D26" s="19">
        <v>89000</v>
      </c>
      <c r="E26" s="19"/>
      <c r="F26" s="69">
        <v>35000</v>
      </c>
      <c r="G26" s="70">
        <v>0</v>
      </c>
      <c r="H26" s="75"/>
      <c r="I26" s="70">
        <v>0</v>
      </c>
      <c r="J26" s="75"/>
    </row>
    <row r="27" spans="1:10" ht="13.5" customHeight="1">
      <c r="A27" s="23"/>
      <c r="B27" s="23"/>
      <c r="C27" s="24" t="s">
        <v>205</v>
      </c>
      <c r="D27" s="19">
        <v>87550</v>
      </c>
      <c r="E27" s="19"/>
      <c r="F27" s="70">
        <v>15866</v>
      </c>
      <c r="G27" s="70">
        <v>15865.78</v>
      </c>
      <c r="H27" s="75">
        <v>100</v>
      </c>
      <c r="I27" s="70">
        <v>19467.919999999998</v>
      </c>
      <c r="J27" s="75">
        <v>81.5</v>
      </c>
    </row>
    <row r="28" spans="1:10" ht="13.5" hidden="1" customHeight="1">
      <c r="A28" s="23"/>
      <c r="B28" s="23"/>
      <c r="C28" s="18" t="s">
        <v>85</v>
      </c>
      <c r="D28" s="19">
        <v>4394566</v>
      </c>
      <c r="E28" s="17"/>
      <c r="F28" s="70">
        <v>0</v>
      </c>
      <c r="G28" s="20">
        <v>0</v>
      </c>
      <c r="H28" s="75"/>
      <c r="I28" s="20">
        <v>0</v>
      </c>
      <c r="J28" s="75">
        <f>H28+I28</f>
        <v>0</v>
      </c>
    </row>
    <row r="29" spans="1:10">
      <c r="A29" s="11"/>
      <c r="B29" s="11" t="s">
        <v>106</v>
      </c>
      <c r="C29" s="22" t="s">
        <v>49</v>
      </c>
      <c r="D29" s="17">
        <v>3420000</v>
      </c>
      <c r="E29" s="17"/>
      <c r="F29" s="67">
        <v>531025.68999999994</v>
      </c>
      <c r="G29" s="67">
        <f>G30</f>
        <v>531025.68999999994</v>
      </c>
      <c r="H29" s="73">
        <v>100</v>
      </c>
      <c r="I29" s="67">
        <v>473553.01</v>
      </c>
      <c r="J29" s="73">
        <v>112.1</v>
      </c>
    </row>
    <row r="30" spans="1:10">
      <c r="A30" s="15"/>
      <c r="B30" s="15"/>
      <c r="C30" s="16" t="s">
        <v>83</v>
      </c>
      <c r="D30" s="17"/>
      <c r="E30" s="17"/>
      <c r="F30" s="68">
        <f>SUM(F31:F32)</f>
        <v>531025.68999999994</v>
      </c>
      <c r="G30" s="68">
        <f>SUM(G31:G32)</f>
        <v>531025.68999999994</v>
      </c>
      <c r="H30" s="74">
        <v>100</v>
      </c>
      <c r="I30" s="68">
        <f>SUM(I31:I32)</f>
        <v>473553.01</v>
      </c>
      <c r="J30" s="74">
        <v>112.1</v>
      </c>
    </row>
    <row r="31" spans="1:10">
      <c r="A31" s="15"/>
      <c r="B31" s="15"/>
      <c r="C31" s="24" t="s">
        <v>86</v>
      </c>
      <c r="D31" s="17"/>
      <c r="E31" s="17"/>
      <c r="F31" s="69">
        <v>6191.36</v>
      </c>
      <c r="G31" s="69">
        <v>6191.36</v>
      </c>
      <c r="H31" s="75">
        <v>100</v>
      </c>
      <c r="I31" s="70">
        <v>5610.67</v>
      </c>
      <c r="J31" s="75">
        <v>110.3</v>
      </c>
    </row>
    <row r="32" spans="1:10" ht="30.75" customHeight="1">
      <c r="A32" s="15"/>
      <c r="B32" s="15"/>
      <c r="C32" s="18" t="s">
        <v>84</v>
      </c>
      <c r="D32" s="19"/>
      <c r="E32" s="19"/>
      <c r="F32" s="69">
        <v>524834.32999999996</v>
      </c>
      <c r="G32" s="69">
        <v>524834.32999999996</v>
      </c>
      <c r="H32" s="75">
        <v>100</v>
      </c>
      <c r="I32" s="70">
        <v>467942.34</v>
      </c>
      <c r="J32" s="75">
        <v>112.2</v>
      </c>
    </row>
    <row r="33" spans="1:10">
      <c r="A33" s="8" t="s">
        <v>26</v>
      </c>
      <c r="B33" s="8"/>
      <c r="C33" s="9" t="s">
        <v>27</v>
      </c>
      <c r="D33" s="10" t="e">
        <f>D37+D42</f>
        <v>#REF!</v>
      </c>
      <c r="E33" s="10" t="e">
        <f>E37+E42</f>
        <v>#REF!</v>
      </c>
      <c r="F33" s="66">
        <v>636156</v>
      </c>
      <c r="G33" s="66">
        <v>621108.18000000005</v>
      </c>
      <c r="H33" s="72">
        <v>97.6</v>
      </c>
      <c r="I33" s="66">
        <v>792463.89</v>
      </c>
      <c r="J33" s="72">
        <v>78.400000000000006</v>
      </c>
    </row>
    <row r="34" spans="1:10">
      <c r="A34" s="11"/>
      <c r="B34" s="11" t="s">
        <v>107</v>
      </c>
      <c r="C34" s="22" t="s">
        <v>108</v>
      </c>
      <c r="D34" s="13" t="e">
        <f>D35+#REF!</f>
        <v>#REF!</v>
      </c>
      <c r="E34" s="13" t="e">
        <f>E35+#REF!</f>
        <v>#REF!</v>
      </c>
      <c r="F34" s="67">
        <v>50000</v>
      </c>
      <c r="G34" s="67">
        <f>G35</f>
        <v>50000</v>
      </c>
      <c r="H34" s="73">
        <v>100</v>
      </c>
      <c r="I34" s="67">
        <v>55834.1</v>
      </c>
      <c r="J34" s="73">
        <v>89.6</v>
      </c>
    </row>
    <row r="35" spans="1:10">
      <c r="A35" s="23"/>
      <c r="B35" s="23"/>
      <c r="C35" s="16" t="s">
        <v>88</v>
      </c>
      <c r="D35" s="17" t="e">
        <f>#REF!+#REF!+#REF!+#REF!</f>
        <v>#REF!</v>
      </c>
      <c r="E35" s="17" t="e">
        <f>#REF!+#REF!+#REF!+#REF!</f>
        <v>#REF!</v>
      </c>
      <c r="F35" s="68">
        <v>50000</v>
      </c>
      <c r="G35" s="68">
        <v>50000</v>
      </c>
      <c r="H35" s="74">
        <v>100</v>
      </c>
      <c r="I35" s="68">
        <v>50000</v>
      </c>
      <c r="J35" s="74">
        <v>100</v>
      </c>
    </row>
    <row r="36" spans="1:10">
      <c r="A36" s="15"/>
      <c r="B36" s="15"/>
      <c r="C36" s="24" t="s">
        <v>109</v>
      </c>
      <c r="D36" s="19"/>
      <c r="E36" s="19"/>
      <c r="F36" s="69">
        <v>50000</v>
      </c>
      <c r="G36" s="70">
        <v>50000</v>
      </c>
      <c r="H36" s="75">
        <v>100</v>
      </c>
      <c r="I36" s="70">
        <v>50000</v>
      </c>
      <c r="J36" s="75">
        <v>100</v>
      </c>
    </row>
    <row r="37" spans="1:10" ht="16.5" customHeight="1">
      <c r="A37" s="11"/>
      <c r="B37" s="11" t="s">
        <v>28</v>
      </c>
      <c r="C37" s="22" t="s">
        <v>29</v>
      </c>
      <c r="D37" s="13" t="e">
        <f>D38+D41</f>
        <v>#REF!</v>
      </c>
      <c r="E37" s="13" t="e">
        <f>E38+E41</f>
        <v>#REF!</v>
      </c>
      <c r="F37" s="67">
        <v>256257</v>
      </c>
      <c r="G37" s="67">
        <f>G38+G40</f>
        <v>256257.15</v>
      </c>
      <c r="H37" s="73">
        <v>100</v>
      </c>
      <c r="I37" s="67">
        <f>I38+I40</f>
        <v>430071.23</v>
      </c>
      <c r="J37" s="73">
        <v>59.6</v>
      </c>
    </row>
    <row r="38" spans="1:10">
      <c r="A38" s="23"/>
      <c r="B38" s="23"/>
      <c r="C38" s="16" t="s">
        <v>83</v>
      </c>
      <c r="D38" s="17" t="e">
        <f>#REF!+#REF!+#REF!+#REF!</f>
        <v>#REF!</v>
      </c>
      <c r="E38" s="17" t="e">
        <f>#REF!+#REF!+#REF!+#REF!</f>
        <v>#REF!</v>
      </c>
      <c r="F38" s="68">
        <f>SUM(F39:F39)</f>
        <v>81837</v>
      </c>
      <c r="G38" s="68">
        <f>SUM(G39:G39)</f>
        <v>81836.850000000006</v>
      </c>
      <c r="H38" s="74">
        <v>100</v>
      </c>
      <c r="I38" s="68">
        <f>SUM(I39:I39)</f>
        <v>30071.23</v>
      </c>
      <c r="J38" s="74">
        <v>272.10000000000002</v>
      </c>
    </row>
    <row r="39" spans="1:10" ht="25.5">
      <c r="A39" s="15"/>
      <c r="B39" s="15"/>
      <c r="C39" s="18" t="s">
        <v>84</v>
      </c>
      <c r="D39" s="19">
        <v>89000</v>
      </c>
      <c r="E39" s="19"/>
      <c r="F39" s="69">
        <v>81837</v>
      </c>
      <c r="G39" s="70">
        <v>81836.850000000006</v>
      </c>
      <c r="H39" s="75">
        <v>100</v>
      </c>
      <c r="I39" s="70">
        <v>30071.23</v>
      </c>
      <c r="J39" s="75">
        <v>272.10000000000002</v>
      </c>
    </row>
    <row r="40" spans="1:10">
      <c r="A40" s="23"/>
      <c r="B40" s="23"/>
      <c r="C40" s="16" t="s">
        <v>88</v>
      </c>
      <c r="D40" s="17">
        <v>3420000</v>
      </c>
      <c r="E40" s="17"/>
      <c r="F40" s="71">
        <v>174420</v>
      </c>
      <c r="G40" s="71">
        <v>174420.3</v>
      </c>
      <c r="H40" s="74">
        <v>100</v>
      </c>
      <c r="I40" s="71">
        <v>400000</v>
      </c>
      <c r="J40" s="74">
        <v>43.6</v>
      </c>
    </row>
    <row r="41" spans="1:10">
      <c r="A41" s="23"/>
      <c r="B41" s="23"/>
      <c r="C41" s="21" t="s">
        <v>109</v>
      </c>
      <c r="D41" s="17">
        <v>3420000</v>
      </c>
      <c r="E41" s="17"/>
      <c r="F41" s="69">
        <v>174420</v>
      </c>
      <c r="G41" s="69">
        <v>174420.3</v>
      </c>
      <c r="H41" s="75">
        <v>100</v>
      </c>
      <c r="I41" s="69">
        <v>400000</v>
      </c>
      <c r="J41" s="75">
        <v>43.6</v>
      </c>
    </row>
    <row r="42" spans="1:10" ht="15" customHeight="1">
      <c r="A42" s="11"/>
      <c r="B42" s="11" t="s">
        <v>63</v>
      </c>
      <c r="C42" s="22" t="s">
        <v>30</v>
      </c>
      <c r="D42" s="13" t="e">
        <f>D43</f>
        <v>#REF!</v>
      </c>
      <c r="E42" s="13" t="e">
        <f>E43</f>
        <v>#REF!</v>
      </c>
      <c r="F42" s="67">
        <f>SUM(F43,F46)</f>
        <v>137008</v>
      </c>
      <c r="G42" s="67">
        <f>G43+G46</f>
        <v>122015.72</v>
      </c>
      <c r="H42" s="73">
        <v>89.1</v>
      </c>
      <c r="I42" s="67">
        <f>I43+I46</f>
        <v>82565.69</v>
      </c>
      <c r="J42" s="73">
        <v>147.80000000000001</v>
      </c>
    </row>
    <row r="43" spans="1:10">
      <c r="A43" s="15"/>
      <c r="B43" s="15"/>
      <c r="C43" s="16" t="s">
        <v>83</v>
      </c>
      <c r="D43" s="17" t="e">
        <f>#REF!</f>
        <v>#REF!</v>
      </c>
      <c r="E43" s="17" t="e">
        <f>#REF!</f>
        <v>#REF!</v>
      </c>
      <c r="F43" s="68">
        <f>SUM(F44:F45)</f>
        <v>107468</v>
      </c>
      <c r="G43" s="68">
        <f>SUM(G44:G45)</f>
        <v>92475.72</v>
      </c>
      <c r="H43" s="74">
        <v>86</v>
      </c>
      <c r="I43" s="68">
        <f>SUM(I44:I45)</f>
        <v>67355.69</v>
      </c>
      <c r="J43" s="74">
        <v>137.30000000000001</v>
      </c>
    </row>
    <row r="44" spans="1:10" s="45" customFormat="1" ht="16.5" customHeight="1">
      <c r="A44" s="15"/>
      <c r="B44" s="15"/>
      <c r="C44" s="24" t="s">
        <v>86</v>
      </c>
      <c r="D44" s="19"/>
      <c r="E44" s="19"/>
      <c r="F44" s="69">
        <v>3668</v>
      </c>
      <c r="G44" s="70">
        <v>3667.56</v>
      </c>
      <c r="H44" s="75">
        <v>100</v>
      </c>
      <c r="I44" s="70">
        <v>0</v>
      </c>
      <c r="J44" s="75">
        <f>H44++I44</f>
        <v>100</v>
      </c>
    </row>
    <row r="45" spans="1:10" ht="25.5">
      <c r="A45" s="15"/>
      <c r="B45" s="15"/>
      <c r="C45" s="18" t="s">
        <v>84</v>
      </c>
      <c r="D45" s="19">
        <v>89000</v>
      </c>
      <c r="E45" s="19"/>
      <c r="F45" s="69">
        <v>103800</v>
      </c>
      <c r="G45" s="70">
        <v>88808.16</v>
      </c>
      <c r="H45" s="75">
        <v>85.6</v>
      </c>
      <c r="I45" s="70">
        <v>67355.69</v>
      </c>
      <c r="J45" s="75">
        <v>131.80000000000001</v>
      </c>
    </row>
    <row r="46" spans="1:10" ht="14.25" customHeight="1">
      <c r="A46" s="23"/>
      <c r="B46" s="23"/>
      <c r="C46" s="16" t="s">
        <v>88</v>
      </c>
      <c r="D46" s="17">
        <v>3420000</v>
      </c>
      <c r="E46" s="17"/>
      <c r="F46" s="71">
        <v>29540</v>
      </c>
      <c r="G46" s="71">
        <v>29540</v>
      </c>
      <c r="H46" s="74">
        <v>100</v>
      </c>
      <c r="I46" s="71">
        <v>15210</v>
      </c>
      <c r="J46" s="74">
        <v>194.2</v>
      </c>
    </row>
    <row r="47" spans="1:10">
      <c r="A47" s="11"/>
      <c r="B47" s="11" t="s">
        <v>110</v>
      </c>
      <c r="C47" s="22" t="s">
        <v>111</v>
      </c>
      <c r="D47" s="13" t="e">
        <f>#REF!</f>
        <v>#REF!</v>
      </c>
      <c r="E47" s="13" t="e">
        <f>#REF!</f>
        <v>#REF!</v>
      </c>
      <c r="F47" s="67">
        <v>118753</v>
      </c>
      <c r="G47" s="67">
        <v>118697.87</v>
      </c>
      <c r="H47" s="73">
        <v>100</v>
      </c>
      <c r="I47" s="67">
        <v>166947.20000000001</v>
      </c>
      <c r="J47" s="73">
        <v>71.099999999999994</v>
      </c>
    </row>
    <row r="48" spans="1:10" ht="13.5" customHeight="1">
      <c r="A48" s="25"/>
      <c r="B48" s="25"/>
      <c r="C48" s="16" t="s">
        <v>83</v>
      </c>
      <c r="D48" s="26"/>
      <c r="E48" s="26"/>
      <c r="F48" s="71">
        <v>118753</v>
      </c>
      <c r="G48" s="71">
        <v>118697.87</v>
      </c>
      <c r="H48" s="74">
        <v>100</v>
      </c>
      <c r="I48" s="71">
        <v>166947.20000000001</v>
      </c>
      <c r="J48" s="74">
        <v>71.099999999999994</v>
      </c>
    </row>
    <row r="49" spans="1:10" s="45" customFormat="1" ht="16.5" customHeight="1">
      <c r="A49" s="15"/>
      <c r="B49" s="15"/>
      <c r="C49" s="24" t="s">
        <v>86</v>
      </c>
      <c r="D49" s="19"/>
      <c r="E49" s="19"/>
      <c r="F49" s="69">
        <v>62780</v>
      </c>
      <c r="G49" s="70">
        <v>62778.79</v>
      </c>
      <c r="H49" s="75">
        <v>100</v>
      </c>
      <c r="I49" s="70">
        <v>77722.570000000007</v>
      </c>
      <c r="J49" s="75">
        <v>80.8</v>
      </c>
    </row>
    <row r="50" spans="1:10" ht="25.5">
      <c r="A50" s="15"/>
      <c r="B50" s="15"/>
      <c r="C50" s="18" t="s">
        <v>84</v>
      </c>
      <c r="D50" s="19">
        <v>89000</v>
      </c>
      <c r="E50" s="19"/>
      <c r="F50" s="69">
        <v>55757</v>
      </c>
      <c r="G50" s="70">
        <v>55703.1</v>
      </c>
      <c r="H50" s="75">
        <v>99.9</v>
      </c>
      <c r="I50" s="70">
        <v>88814.88</v>
      </c>
      <c r="J50" s="75">
        <v>62.7</v>
      </c>
    </row>
    <row r="51" spans="1:10" ht="13.5" customHeight="1">
      <c r="A51" s="23"/>
      <c r="B51" s="23"/>
      <c r="C51" s="18" t="s">
        <v>85</v>
      </c>
      <c r="D51" s="19">
        <v>4394566</v>
      </c>
      <c r="E51" s="17"/>
      <c r="F51" s="70">
        <v>216</v>
      </c>
      <c r="G51" s="70">
        <v>215.98</v>
      </c>
      <c r="H51" s="75">
        <v>100</v>
      </c>
      <c r="I51" s="70">
        <v>409.75</v>
      </c>
      <c r="J51" s="75">
        <v>52.7</v>
      </c>
    </row>
    <row r="52" spans="1:10" ht="14.25" customHeight="1">
      <c r="A52" s="11"/>
      <c r="B52" s="11" t="s">
        <v>112</v>
      </c>
      <c r="C52" s="22" t="s">
        <v>49</v>
      </c>
      <c r="D52" s="13" t="e">
        <f>#REF!</f>
        <v>#REF!</v>
      </c>
      <c r="E52" s="13" t="e">
        <f>#REF!</f>
        <v>#REF!</v>
      </c>
      <c r="F52" s="67">
        <v>74138</v>
      </c>
      <c r="G52" s="67">
        <v>74137.440000000002</v>
      </c>
      <c r="H52" s="73">
        <v>100</v>
      </c>
      <c r="I52" s="67">
        <v>57045.67</v>
      </c>
      <c r="J52" s="73">
        <v>130</v>
      </c>
    </row>
    <row r="53" spans="1:10" ht="14.25" customHeight="1">
      <c r="A53" s="25"/>
      <c r="B53" s="25"/>
      <c r="C53" s="16" t="s">
        <v>83</v>
      </c>
      <c r="D53" s="26"/>
      <c r="E53" s="26"/>
      <c r="F53" s="71">
        <v>1060</v>
      </c>
      <c r="G53" s="71">
        <v>1059.44</v>
      </c>
      <c r="H53" s="74">
        <v>100</v>
      </c>
      <c r="I53" s="71">
        <v>2734.67</v>
      </c>
      <c r="J53" s="74">
        <v>38.700000000000003</v>
      </c>
    </row>
    <row r="54" spans="1:10" ht="27" customHeight="1">
      <c r="A54" s="15"/>
      <c r="B54" s="15"/>
      <c r="C54" s="18" t="s">
        <v>84</v>
      </c>
      <c r="D54" s="19"/>
      <c r="E54" s="19"/>
      <c r="F54" s="69">
        <v>1060</v>
      </c>
      <c r="G54" s="70">
        <v>1059.44</v>
      </c>
      <c r="H54" s="75">
        <v>100</v>
      </c>
      <c r="I54" s="70">
        <v>2734.67</v>
      </c>
      <c r="J54" s="75">
        <v>38.700000000000003</v>
      </c>
    </row>
    <row r="55" spans="1:10" ht="18" customHeight="1">
      <c r="A55" s="15"/>
      <c r="B55" s="15"/>
      <c r="C55" s="16" t="s">
        <v>88</v>
      </c>
      <c r="D55" s="19">
        <v>89000</v>
      </c>
      <c r="E55" s="19"/>
      <c r="F55" s="71">
        <v>73078</v>
      </c>
      <c r="G55" s="68">
        <v>73078</v>
      </c>
      <c r="H55" s="74">
        <v>100</v>
      </c>
      <c r="I55" s="68">
        <v>54311</v>
      </c>
      <c r="J55" s="75">
        <v>134.6</v>
      </c>
    </row>
    <row r="56" spans="1:10" ht="18" customHeight="1">
      <c r="A56" s="8" t="s">
        <v>195</v>
      </c>
      <c r="B56" s="8"/>
      <c r="C56" s="9" t="s">
        <v>196</v>
      </c>
      <c r="D56" s="10" t="e">
        <f t="shared" ref="D56:E56" si="1">D57</f>
        <v>#REF!</v>
      </c>
      <c r="E56" s="10" t="e">
        <f t="shared" si="1"/>
        <v>#REF!</v>
      </c>
      <c r="F56" s="66">
        <v>0</v>
      </c>
      <c r="G56" s="66">
        <v>0</v>
      </c>
      <c r="H56" s="72"/>
      <c r="I56" s="66">
        <v>1175.5</v>
      </c>
      <c r="J56" s="72"/>
    </row>
    <row r="57" spans="1:10">
      <c r="A57" s="8" t="s">
        <v>60</v>
      </c>
      <c r="B57" s="8"/>
      <c r="C57" s="9" t="s">
        <v>31</v>
      </c>
      <c r="D57" s="10" t="e">
        <f>D59</f>
        <v>#REF!</v>
      </c>
      <c r="E57" s="10" t="e">
        <f>E59</f>
        <v>#REF!</v>
      </c>
      <c r="F57" s="66">
        <v>324426</v>
      </c>
      <c r="G57" s="66">
        <v>303137.59000000003</v>
      </c>
      <c r="H57" s="72">
        <v>93.4</v>
      </c>
      <c r="I57" s="66">
        <v>998772.74</v>
      </c>
      <c r="J57" s="72">
        <v>30.4</v>
      </c>
    </row>
    <row r="58" spans="1:10">
      <c r="A58" s="11"/>
      <c r="B58" s="11" t="s">
        <v>197</v>
      </c>
      <c r="C58" s="12" t="s">
        <v>198</v>
      </c>
      <c r="D58" s="13" t="e">
        <f>D59</f>
        <v>#REF!</v>
      </c>
      <c r="E58" s="13" t="e">
        <f>E59</f>
        <v>#REF!</v>
      </c>
      <c r="F58" s="67">
        <v>0</v>
      </c>
      <c r="G58" s="67">
        <v>0</v>
      </c>
      <c r="H58" s="73"/>
      <c r="I58" s="67">
        <v>70726.23</v>
      </c>
      <c r="J58" s="73"/>
    </row>
    <row r="59" spans="1:10" ht="13.5" customHeight="1">
      <c r="A59" s="11"/>
      <c r="B59" s="11" t="s">
        <v>61</v>
      </c>
      <c r="C59" s="12" t="s">
        <v>32</v>
      </c>
      <c r="D59" s="13" t="e">
        <f>D60</f>
        <v>#REF!</v>
      </c>
      <c r="E59" s="13" t="e">
        <f>E60</f>
        <v>#REF!</v>
      </c>
      <c r="F59" s="67">
        <v>309429</v>
      </c>
      <c r="G59" s="67">
        <v>297162.37</v>
      </c>
      <c r="H59" s="73">
        <v>96</v>
      </c>
      <c r="I59" s="67">
        <v>922846.58</v>
      </c>
      <c r="J59" s="73">
        <v>32.200000000000003</v>
      </c>
    </row>
    <row r="60" spans="1:10">
      <c r="A60" s="15"/>
      <c r="B60" s="15"/>
      <c r="C60" s="16" t="s">
        <v>83</v>
      </c>
      <c r="D60" s="17" t="e">
        <f>#REF!</f>
        <v>#REF!</v>
      </c>
      <c r="E60" s="17" t="e">
        <f>#REF!</f>
        <v>#REF!</v>
      </c>
      <c r="F60" s="68">
        <v>293061</v>
      </c>
      <c r="G60" s="68">
        <v>275794.92</v>
      </c>
      <c r="H60" s="74">
        <v>95.8</v>
      </c>
      <c r="I60" s="68">
        <v>337944.11</v>
      </c>
      <c r="J60" s="74">
        <v>83.1</v>
      </c>
    </row>
    <row r="61" spans="1:10">
      <c r="A61" s="15"/>
      <c r="B61" s="15"/>
      <c r="C61" s="24" t="s">
        <v>86</v>
      </c>
      <c r="D61" s="19"/>
      <c r="E61" s="19"/>
      <c r="F61" s="69">
        <v>9704</v>
      </c>
      <c r="G61" s="70">
        <v>9703.93</v>
      </c>
      <c r="H61" s="75">
        <v>100</v>
      </c>
      <c r="I61" s="70">
        <v>12893.19</v>
      </c>
      <c r="J61" s="75">
        <v>75.3</v>
      </c>
    </row>
    <row r="62" spans="1:10" ht="25.5">
      <c r="A62" s="15"/>
      <c r="B62" s="15"/>
      <c r="C62" s="18" t="s">
        <v>84</v>
      </c>
      <c r="D62" s="19">
        <v>89000</v>
      </c>
      <c r="E62" s="19"/>
      <c r="F62" s="69">
        <v>283357</v>
      </c>
      <c r="G62" s="70">
        <v>266090.99</v>
      </c>
      <c r="H62" s="75">
        <v>93.9</v>
      </c>
      <c r="I62" s="70">
        <v>325050.92</v>
      </c>
      <c r="J62" s="75">
        <v>81.900000000000006</v>
      </c>
    </row>
    <row r="63" spans="1:10">
      <c r="A63" s="23"/>
      <c r="B63" s="23"/>
      <c r="C63" s="16" t="s">
        <v>88</v>
      </c>
      <c r="D63" s="17">
        <v>3420000</v>
      </c>
      <c r="E63" s="17"/>
      <c r="F63" s="71">
        <v>16368</v>
      </c>
      <c r="G63" s="71">
        <v>16367.45</v>
      </c>
      <c r="H63" s="74">
        <v>100</v>
      </c>
      <c r="I63" s="71">
        <v>584902.47</v>
      </c>
      <c r="J63" s="74">
        <v>2.8</v>
      </c>
    </row>
    <row r="64" spans="1:10">
      <c r="A64" s="15"/>
      <c r="B64" s="11" t="s">
        <v>113</v>
      </c>
      <c r="C64" s="12" t="s">
        <v>49</v>
      </c>
      <c r="D64" s="13" t="e">
        <f>D65</f>
        <v>#REF!</v>
      </c>
      <c r="E64" s="13" t="e">
        <f>E65</f>
        <v>#REF!</v>
      </c>
      <c r="F64" s="67">
        <v>14997</v>
      </c>
      <c r="G64" s="67">
        <v>5975.22</v>
      </c>
      <c r="H64" s="73">
        <v>39.799999999999997</v>
      </c>
      <c r="I64" s="67">
        <v>5199.93</v>
      </c>
      <c r="J64" s="73">
        <v>114.9</v>
      </c>
    </row>
    <row r="65" spans="1:12">
      <c r="A65" s="15"/>
      <c r="B65" s="15"/>
      <c r="C65" s="16" t="s">
        <v>83</v>
      </c>
      <c r="D65" s="17" t="e">
        <f>#REF!</f>
        <v>#REF!</v>
      </c>
      <c r="E65" s="17" t="e">
        <f>#REF!</f>
        <v>#REF!</v>
      </c>
      <c r="F65" s="68">
        <v>5997</v>
      </c>
      <c r="G65" s="68">
        <v>3970.13</v>
      </c>
      <c r="H65" s="74">
        <v>66.2</v>
      </c>
      <c r="I65" s="68">
        <v>199.93</v>
      </c>
      <c r="J65" s="74">
        <v>1985.8</v>
      </c>
    </row>
    <row r="66" spans="1:12" s="45" customFormat="1" ht="16.5" hidden="1" customHeight="1">
      <c r="A66" s="15"/>
      <c r="B66" s="15"/>
      <c r="C66" s="24" t="s">
        <v>86</v>
      </c>
      <c r="D66" s="19"/>
      <c r="E66" s="19"/>
      <c r="F66" s="69">
        <v>9704</v>
      </c>
      <c r="G66" s="70">
        <v>9703.93</v>
      </c>
      <c r="H66" s="75"/>
      <c r="I66" s="70">
        <v>12893.19</v>
      </c>
      <c r="J66" s="75"/>
    </row>
    <row r="67" spans="1:12" ht="27" customHeight="1">
      <c r="A67" s="15"/>
      <c r="B67" s="15"/>
      <c r="C67" s="18" t="s">
        <v>84</v>
      </c>
      <c r="D67" s="19">
        <v>89000</v>
      </c>
      <c r="E67" s="19"/>
      <c r="F67" s="69">
        <v>5997</v>
      </c>
      <c r="G67" s="70">
        <v>3970.13</v>
      </c>
      <c r="H67" s="75">
        <v>66.2</v>
      </c>
      <c r="I67" s="70">
        <v>199.93</v>
      </c>
      <c r="J67" s="75">
        <v>1985.8</v>
      </c>
    </row>
    <row r="68" spans="1:12" ht="13.5" customHeight="1">
      <c r="A68" s="23"/>
      <c r="B68" s="23"/>
      <c r="C68" s="16" t="s">
        <v>88</v>
      </c>
      <c r="D68" s="17">
        <v>3420000</v>
      </c>
      <c r="E68" s="17"/>
      <c r="F68" s="71">
        <v>9000</v>
      </c>
      <c r="G68" s="71">
        <v>2005.09</v>
      </c>
      <c r="H68" s="74">
        <v>22.3</v>
      </c>
      <c r="I68" s="71">
        <v>5000</v>
      </c>
      <c r="J68" s="74">
        <v>40.1</v>
      </c>
    </row>
    <row r="69" spans="1:12" hidden="1">
      <c r="A69" s="15"/>
      <c r="B69" s="15"/>
      <c r="C69" s="24"/>
      <c r="D69" s="19"/>
      <c r="E69" s="19"/>
      <c r="F69" s="69"/>
      <c r="G69" s="69"/>
      <c r="H69" s="75"/>
      <c r="I69" s="69"/>
      <c r="J69" s="75"/>
    </row>
    <row r="70" spans="1:12">
      <c r="A70" s="8" t="s">
        <v>33</v>
      </c>
      <c r="B70" s="8"/>
      <c r="C70" s="9" t="s">
        <v>34</v>
      </c>
      <c r="D70" s="10" t="e">
        <f>D71+D73+D77+D80</f>
        <v>#REF!</v>
      </c>
      <c r="E70" s="10" t="e">
        <f>E71+E73+E77+E80</f>
        <v>#REF!</v>
      </c>
      <c r="F70" s="66">
        <v>182040</v>
      </c>
      <c r="G70" s="66">
        <v>173526.66</v>
      </c>
      <c r="H70" s="72">
        <v>95.3</v>
      </c>
      <c r="I70" s="66">
        <v>130715.23</v>
      </c>
      <c r="J70" s="72">
        <v>132.80000000000001</v>
      </c>
    </row>
    <row r="71" spans="1:12" ht="12.75" hidden="1" customHeight="1">
      <c r="A71" s="11"/>
      <c r="B71" s="11" t="s">
        <v>35</v>
      </c>
      <c r="C71" s="12" t="s">
        <v>36</v>
      </c>
      <c r="D71" s="13" t="e">
        <f>D72</f>
        <v>#REF!</v>
      </c>
      <c r="E71" s="13" t="e">
        <f>E72</f>
        <v>#REF!</v>
      </c>
      <c r="F71" s="67"/>
      <c r="G71" s="67"/>
      <c r="H71" s="73"/>
      <c r="I71" s="67"/>
      <c r="J71" s="73"/>
    </row>
    <row r="72" spans="1:12" hidden="1">
      <c r="A72" s="15"/>
      <c r="B72" s="15"/>
      <c r="C72" s="16" t="s">
        <v>83</v>
      </c>
      <c r="D72" s="17" t="e">
        <f>#REF!</f>
        <v>#REF!</v>
      </c>
      <c r="E72" s="17" t="e">
        <f>#REF!</f>
        <v>#REF!</v>
      </c>
      <c r="F72" s="68"/>
      <c r="G72" s="68"/>
      <c r="H72" s="74"/>
      <c r="I72" s="68"/>
      <c r="J72" s="74"/>
    </row>
    <row r="73" spans="1:12">
      <c r="A73" s="11"/>
      <c r="B73" s="11" t="s">
        <v>120</v>
      </c>
      <c r="C73" s="12" t="s">
        <v>121</v>
      </c>
      <c r="D73" s="13" t="e">
        <f>D74</f>
        <v>#REF!</v>
      </c>
      <c r="E73" s="13" t="e">
        <f>E74</f>
        <v>#REF!</v>
      </c>
      <c r="F73" s="67">
        <v>85840</v>
      </c>
      <c r="G73" s="67">
        <v>84862.19</v>
      </c>
      <c r="H73" s="73">
        <v>98.9</v>
      </c>
      <c r="I73" s="67">
        <v>25289.8</v>
      </c>
      <c r="J73" s="73">
        <v>335.6</v>
      </c>
      <c r="K73" s="27"/>
      <c r="L73" s="27"/>
    </row>
    <row r="74" spans="1:12">
      <c r="A74" s="15"/>
      <c r="B74" s="15"/>
      <c r="C74" s="16" t="s">
        <v>83</v>
      </c>
      <c r="D74" s="17" t="e">
        <f>#REF!</f>
        <v>#REF!</v>
      </c>
      <c r="E74" s="17" t="e">
        <f>#REF!</f>
        <v>#REF!</v>
      </c>
      <c r="F74" s="68">
        <v>85840</v>
      </c>
      <c r="G74" s="68">
        <v>84862.19</v>
      </c>
      <c r="H74" s="74">
        <v>98.9</v>
      </c>
      <c r="I74" s="68">
        <v>25289.8</v>
      </c>
      <c r="J74" s="74">
        <v>335.6</v>
      </c>
      <c r="K74" s="27"/>
      <c r="L74" s="27"/>
    </row>
    <row r="75" spans="1:12" s="45" customFormat="1" ht="16.5" customHeight="1">
      <c r="A75" s="15"/>
      <c r="B75" s="15"/>
      <c r="C75" s="24" t="s">
        <v>86</v>
      </c>
      <c r="D75" s="19"/>
      <c r="E75" s="19"/>
      <c r="F75" s="69">
        <v>6943</v>
      </c>
      <c r="G75" s="70">
        <v>6942.35</v>
      </c>
      <c r="H75" s="75">
        <v>100</v>
      </c>
      <c r="I75" s="70">
        <v>4339</v>
      </c>
      <c r="J75" s="75">
        <v>160</v>
      </c>
      <c r="K75" s="65"/>
      <c r="L75" s="65"/>
    </row>
    <row r="76" spans="1:12" ht="25.5">
      <c r="A76" s="15"/>
      <c r="B76" s="15"/>
      <c r="C76" s="18" t="s">
        <v>84</v>
      </c>
      <c r="D76" s="19">
        <v>89000</v>
      </c>
      <c r="E76" s="19"/>
      <c r="F76" s="69">
        <v>78897</v>
      </c>
      <c r="G76" s="70">
        <v>77919.839999999997</v>
      </c>
      <c r="H76" s="75">
        <v>98.8</v>
      </c>
      <c r="I76" s="70">
        <v>20950</v>
      </c>
      <c r="J76" s="75">
        <v>371.9</v>
      </c>
      <c r="K76" s="27"/>
      <c r="L76" s="27"/>
    </row>
    <row r="77" spans="1:12">
      <c r="A77" s="11"/>
      <c r="B77" s="11" t="s">
        <v>37</v>
      </c>
      <c r="C77" s="22" t="s">
        <v>38</v>
      </c>
      <c r="D77" s="13" t="e">
        <f>D78</f>
        <v>#REF!</v>
      </c>
      <c r="E77" s="13" t="e">
        <f>E78</f>
        <v>#REF!</v>
      </c>
      <c r="F77" s="67">
        <v>6000</v>
      </c>
      <c r="G77" s="67">
        <v>753.91</v>
      </c>
      <c r="H77" s="73">
        <v>12.6</v>
      </c>
      <c r="I77" s="67">
        <v>17870.43</v>
      </c>
      <c r="J77" s="73">
        <v>4.2</v>
      </c>
      <c r="K77" s="27"/>
      <c r="L77" s="27"/>
    </row>
    <row r="78" spans="1:12">
      <c r="A78" s="15"/>
      <c r="B78" s="15"/>
      <c r="C78" s="16" t="s">
        <v>83</v>
      </c>
      <c r="D78" s="17" t="e">
        <f>#REF!+#REF!+#REF!</f>
        <v>#REF!</v>
      </c>
      <c r="E78" s="17" t="e">
        <f>#REF!+#REF!+#REF!</f>
        <v>#REF!</v>
      </c>
      <c r="F78" s="68">
        <v>6000</v>
      </c>
      <c r="G78" s="68">
        <v>753.91</v>
      </c>
      <c r="H78" s="74">
        <v>12.6</v>
      </c>
      <c r="I78" s="68">
        <v>17870.43</v>
      </c>
      <c r="J78" s="74">
        <v>4.2</v>
      </c>
      <c r="K78" s="27"/>
      <c r="L78" s="27"/>
    </row>
    <row r="79" spans="1:12" ht="25.5">
      <c r="A79" s="15"/>
      <c r="B79" s="15"/>
      <c r="C79" s="18" t="s">
        <v>84</v>
      </c>
      <c r="D79" s="19">
        <v>89000</v>
      </c>
      <c r="E79" s="19"/>
      <c r="F79" s="69">
        <v>6000</v>
      </c>
      <c r="G79" s="70">
        <v>753.91</v>
      </c>
      <c r="H79" s="75">
        <v>12.6</v>
      </c>
      <c r="I79" s="70"/>
      <c r="J79" s="75">
        <v>4.2</v>
      </c>
      <c r="K79" s="27"/>
      <c r="L79" s="27"/>
    </row>
    <row r="80" spans="1:12" ht="14.25" customHeight="1">
      <c r="A80" s="11"/>
      <c r="B80" s="11" t="s">
        <v>114</v>
      </c>
      <c r="C80" s="22" t="s">
        <v>115</v>
      </c>
      <c r="D80" s="13" t="e">
        <f>D81</f>
        <v>#REF!</v>
      </c>
      <c r="E80" s="13" t="e">
        <f>E81</f>
        <v>#REF!</v>
      </c>
      <c r="F80" s="67">
        <v>90200</v>
      </c>
      <c r="G80" s="67">
        <v>87910.56</v>
      </c>
      <c r="H80" s="73">
        <v>97.5</v>
      </c>
      <c r="I80" s="67">
        <v>87555</v>
      </c>
      <c r="J80" s="73">
        <v>100.4</v>
      </c>
    </row>
    <row r="81" spans="1:10">
      <c r="A81" s="15"/>
      <c r="B81" s="15"/>
      <c r="C81" s="16" t="s">
        <v>83</v>
      </c>
      <c r="D81" s="17" t="e">
        <f>#REF!</f>
        <v>#REF!</v>
      </c>
      <c r="E81" s="17" t="e">
        <f>#REF!</f>
        <v>#REF!</v>
      </c>
      <c r="F81" s="68">
        <v>65200</v>
      </c>
      <c r="G81" s="68">
        <v>65200</v>
      </c>
      <c r="H81" s="74">
        <v>100</v>
      </c>
      <c r="I81" s="68">
        <v>77555</v>
      </c>
      <c r="J81" s="74">
        <v>84.1</v>
      </c>
    </row>
    <row r="82" spans="1:10" ht="25.5">
      <c r="A82" s="15"/>
      <c r="B82" s="15"/>
      <c r="C82" s="18" t="s">
        <v>84</v>
      </c>
      <c r="D82" s="19">
        <v>89000</v>
      </c>
      <c r="E82" s="19"/>
      <c r="F82" s="69">
        <v>65200</v>
      </c>
      <c r="G82" s="70">
        <v>65200</v>
      </c>
      <c r="H82" s="75">
        <v>100</v>
      </c>
      <c r="I82" s="70">
        <v>77555</v>
      </c>
      <c r="J82" s="75">
        <v>84.1</v>
      </c>
    </row>
    <row r="83" spans="1:10" ht="14.25" customHeight="1">
      <c r="A83" s="23"/>
      <c r="B83" s="23"/>
      <c r="C83" s="16" t="s">
        <v>88</v>
      </c>
      <c r="D83" s="17">
        <v>3420000</v>
      </c>
      <c r="E83" s="17"/>
      <c r="F83" s="71">
        <v>25000</v>
      </c>
      <c r="G83" s="71">
        <v>22710.560000000001</v>
      </c>
      <c r="H83" s="74">
        <v>90.8</v>
      </c>
      <c r="I83" s="71">
        <v>10000</v>
      </c>
      <c r="J83" s="74">
        <v>227.1</v>
      </c>
    </row>
    <row r="84" spans="1:10">
      <c r="A84" s="8" t="s">
        <v>39</v>
      </c>
      <c r="B84" s="8"/>
      <c r="C84" s="9" t="s">
        <v>40</v>
      </c>
      <c r="D84" s="10" t="e">
        <f>D85+D89+D93+D101+D115</f>
        <v>#REF!</v>
      </c>
      <c r="E84" s="10" t="e">
        <f>E85+E89+E93+E101+E115</f>
        <v>#REF!</v>
      </c>
      <c r="F84" s="66">
        <v>2036903</v>
      </c>
      <c r="G84" s="66">
        <v>1980558.62</v>
      </c>
      <c r="H84" s="72">
        <v>97.2</v>
      </c>
      <c r="I84" s="66">
        <v>2073608.18</v>
      </c>
      <c r="J84" s="72">
        <v>95.5</v>
      </c>
    </row>
    <row r="85" spans="1:10" s="28" customFormat="1">
      <c r="A85" s="11"/>
      <c r="B85" s="11" t="s">
        <v>41</v>
      </c>
      <c r="C85" s="22" t="s">
        <v>42</v>
      </c>
      <c r="D85" s="13" t="e">
        <f>D86</f>
        <v>#REF!</v>
      </c>
      <c r="E85" s="13" t="e">
        <f>E86</f>
        <v>#REF!</v>
      </c>
      <c r="F85" s="67">
        <v>129869</v>
      </c>
      <c r="G85" s="67">
        <v>127786.18</v>
      </c>
      <c r="H85" s="73">
        <v>98.4</v>
      </c>
      <c r="I85" s="67">
        <v>126649.45</v>
      </c>
      <c r="J85" s="73">
        <v>100.9</v>
      </c>
    </row>
    <row r="86" spans="1:10">
      <c r="A86" s="15"/>
      <c r="B86" s="15"/>
      <c r="C86" s="16" t="s">
        <v>83</v>
      </c>
      <c r="D86" s="17" t="e">
        <f>#REF!+#REF!+#REF!</f>
        <v>#REF!</v>
      </c>
      <c r="E86" s="17" t="e">
        <f>#REF!+#REF!+#REF!</f>
        <v>#REF!</v>
      </c>
      <c r="F86" s="68">
        <v>129869</v>
      </c>
      <c r="G86" s="68">
        <v>127786.18</v>
      </c>
      <c r="H86" s="74">
        <v>98.4</v>
      </c>
      <c r="I86" s="68">
        <v>126649.45</v>
      </c>
      <c r="J86" s="74">
        <v>100.9</v>
      </c>
    </row>
    <row r="87" spans="1:10" s="45" customFormat="1" ht="16.5" customHeight="1">
      <c r="A87" s="15"/>
      <c r="B87" s="15"/>
      <c r="C87" s="24" t="s">
        <v>86</v>
      </c>
      <c r="D87" s="19"/>
      <c r="E87" s="19"/>
      <c r="F87" s="69">
        <v>112363</v>
      </c>
      <c r="G87" s="70">
        <v>112361.03</v>
      </c>
      <c r="H87" s="75">
        <v>100</v>
      </c>
      <c r="I87" s="70">
        <v>107718.39999999999</v>
      </c>
      <c r="J87" s="75">
        <v>104.3</v>
      </c>
    </row>
    <row r="88" spans="1:10" ht="25.5">
      <c r="A88" s="15"/>
      <c r="B88" s="15"/>
      <c r="C88" s="18" t="s">
        <v>84</v>
      </c>
      <c r="D88" s="19">
        <v>89000</v>
      </c>
      <c r="E88" s="19"/>
      <c r="F88" s="69">
        <v>17506</v>
      </c>
      <c r="G88" s="70">
        <v>15425.15</v>
      </c>
      <c r="H88" s="75">
        <v>88.1</v>
      </c>
      <c r="I88" s="70">
        <v>18931.05</v>
      </c>
      <c r="J88" s="75">
        <v>81.5</v>
      </c>
    </row>
    <row r="89" spans="1:10">
      <c r="A89" s="11"/>
      <c r="B89" s="11" t="s">
        <v>43</v>
      </c>
      <c r="C89" s="22" t="s">
        <v>44</v>
      </c>
      <c r="D89" s="13" t="e">
        <f>D90</f>
        <v>#REF!</v>
      </c>
      <c r="E89" s="13" t="e">
        <f>E90</f>
        <v>#REF!</v>
      </c>
      <c r="F89" s="67">
        <v>16400</v>
      </c>
      <c r="G89" s="67">
        <v>16400</v>
      </c>
      <c r="H89" s="73">
        <v>100</v>
      </c>
      <c r="I89" s="67">
        <v>16400</v>
      </c>
      <c r="J89" s="73">
        <v>100</v>
      </c>
    </row>
    <row r="90" spans="1:10">
      <c r="A90" s="15"/>
      <c r="B90" s="15"/>
      <c r="C90" s="16" t="s">
        <v>83</v>
      </c>
      <c r="D90" s="17" t="e">
        <f>#REF!+#REF!+#REF!</f>
        <v>#REF!</v>
      </c>
      <c r="E90" s="17" t="e">
        <f>#REF!+#REF!+#REF!</f>
        <v>#REF!</v>
      </c>
      <c r="F90" s="68">
        <v>16400</v>
      </c>
      <c r="G90" s="68">
        <v>16400</v>
      </c>
      <c r="H90" s="74">
        <v>100</v>
      </c>
      <c r="I90" s="68">
        <v>16400</v>
      </c>
      <c r="J90" s="74">
        <v>100</v>
      </c>
    </row>
    <row r="91" spans="1:10" s="45" customFormat="1" ht="16.5" customHeight="1">
      <c r="A91" s="15"/>
      <c r="B91" s="15"/>
      <c r="C91" s="24" t="s">
        <v>86</v>
      </c>
      <c r="D91" s="19"/>
      <c r="E91" s="19"/>
      <c r="F91" s="69">
        <v>12732</v>
      </c>
      <c r="G91" s="70">
        <v>12732</v>
      </c>
      <c r="H91" s="75">
        <v>100</v>
      </c>
      <c r="I91" s="70">
        <v>12732</v>
      </c>
      <c r="J91" s="75">
        <v>100</v>
      </c>
    </row>
    <row r="92" spans="1:10" ht="25.5">
      <c r="A92" s="15"/>
      <c r="B92" s="15"/>
      <c r="C92" s="18" t="s">
        <v>84</v>
      </c>
      <c r="D92" s="19">
        <v>89000</v>
      </c>
      <c r="E92" s="19"/>
      <c r="F92" s="69">
        <v>3668</v>
      </c>
      <c r="G92" s="70">
        <v>3668</v>
      </c>
      <c r="H92" s="75">
        <v>100</v>
      </c>
      <c r="I92" s="70">
        <v>3668</v>
      </c>
      <c r="J92" s="75">
        <v>100</v>
      </c>
    </row>
    <row r="93" spans="1:10">
      <c r="A93" s="11"/>
      <c r="B93" s="11" t="s">
        <v>116</v>
      </c>
      <c r="C93" s="22" t="s">
        <v>117</v>
      </c>
      <c r="D93" s="13" t="e">
        <f>D94+#REF!</f>
        <v>#REF!</v>
      </c>
      <c r="E93" s="13" t="e">
        <f>E94+#REF!</f>
        <v>#REF!</v>
      </c>
      <c r="F93" s="67">
        <v>80084</v>
      </c>
      <c r="G93" s="67">
        <v>76079.28</v>
      </c>
      <c r="H93" s="73">
        <v>95</v>
      </c>
      <c r="I93" s="67">
        <v>65183.01</v>
      </c>
      <c r="J93" s="73">
        <v>116.7</v>
      </c>
    </row>
    <row r="94" spans="1:10" ht="11.25" customHeight="1">
      <c r="A94" s="15"/>
      <c r="B94" s="15"/>
      <c r="C94" s="16" t="s">
        <v>83</v>
      </c>
      <c r="D94" s="17" t="e">
        <f>#REF!+#REF!+#REF!</f>
        <v>#REF!</v>
      </c>
      <c r="E94" s="17" t="e">
        <f>#REF!+#REF!+#REF!</f>
        <v>#REF!</v>
      </c>
      <c r="F94" s="68">
        <v>80084</v>
      </c>
      <c r="G94" s="68">
        <v>76079.28</v>
      </c>
      <c r="H94" s="74">
        <v>95</v>
      </c>
      <c r="I94" s="68">
        <v>65183.01</v>
      </c>
      <c r="J94" s="74">
        <v>116.7</v>
      </c>
    </row>
    <row r="95" spans="1:10" s="45" customFormat="1" ht="0.75" hidden="1" customHeight="1">
      <c r="A95" s="15"/>
      <c r="B95" s="15"/>
      <c r="C95" s="24" t="s">
        <v>86</v>
      </c>
      <c r="D95" s="19"/>
      <c r="E95" s="19"/>
      <c r="F95" s="69">
        <v>5118340</v>
      </c>
      <c r="G95" s="70"/>
      <c r="H95" s="75"/>
      <c r="I95" s="70"/>
      <c r="J95" s="75"/>
    </row>
    <row r="96" spans="1:10" ht="25.5">
      <c r="A96" s="15"/>
      <c r="B96" s="15"/>
      <c r="C96" s="18" t="s">
        <v>84</v>
      </c>
      <c r="D96" s="19">
        <v>89000</v>
      </c>
      <c r="E96" s="19"/>
      <c r="F96" s="69">
        <v>7800</v>
      </c>
      <c r="G96" s="70">
        <v>7234.8</v>
      </c>
      <c r="H96" s="75">
        <v>92.8</v>
      </c>
      <c r="I96" s="70">
        <v>4413.01</v>
      </c>
      <c r="J96" s="75">
        <v>163.9</v>
      </c>
    </row>
    <row r="97" spans="1:10" ht="13.5" hidden="1" customHeight="1">
      <c r="A97" s="23"/>
      <c r="B97" s="23"/>
      <c r="C97" s="24" t="s">
        <v>87</v>
      </c>
      <c r="D97" s="19">
        <v>87550</v>
      </c>
      <c r="E97" s="19"/>
      <c r="F97" s="20">
        <v>0</v>
      </c>
      <c r="G97" s="20">
        <v>0</v>
      </c>
      <c r="H97" s="75">
        <f>F97+G97</f>
        <v>0</v>
      </c>
      <c r="I97" s="70">
        <v>0</v>
      </c>
      <c r="J97" s="75">
        <f>H97+I97</f>
        <v>0</v>
      </c>
    </row>
    <row r="98" spans="1:10" ht="12" customHeight="1">
      <c r="A98" s="23"/>
      <c r="B98" s="23"/>
      <c r="C98" s="18" t="s">
        <v>85</v>
      </c>
      <c r="D98" s="19">
        <v>4394566</v>
      </c>
      <c r="E98" s="17"/>
      <c r="F98" s="70">
        <v>72284</v>
      </c>
      <c r="G98" s="70">
        <v>68844.479999999996</v>
      </c>
      <c r="H98" s="75">
        <v>95.2</v>
      </c>
      <c r="I98" s="70">
        <v>60770</v>
      </c>
      <c r="J98" s="75">
        <v>113.3</v>
      </c>
    </row>
    <row r="99" spans="1:10" ht="14.25" hidden="1" customHeight="1">
      <c r="A99" s="23"/>
      <c r="B99" s="23"/>
      <c r="C99" s="16" t="s">
        <v>88</v>
      </c>
      <c r="D99" s="17">
        <v>3420000</v>
      </c>
      <c r="E99" s="17"/>
      <c r="F99" s="71">
        <v>60000</v>
      </c>
      <c r="G99" s="71"/>
      <c r="H99" s="74"/>
      <c r="I99" s="71"/>
      <c r="J99" s="74"/>
    </row>
    <row r="100" spans="1:10" ht="10.5" hidden="1" customHeight="1">
      <c r="A100" s="15"/>
      <c r="B100" s="15"/>
      <c r="C100" s="16"/>
      <c r="D100" s="19"/>
      <c r="E100" s="19"/>
      <c r="F100" s="69"/>
      <c r="G100" s="70"/>
      <c r="H100" s="75"/>
      <c r="I100" s="70"/>
      <c r="J100" s="75"/>
    </row>
    <row r="101" spans="1:10" ht="13.5" customHeight="1">
      <c r="A101" s="11"/>
      <c r="B101" s="11" t="s">
        <v>118</v>
      </c>
      <c r="C101" s="22" t="s">
        <v>119</v>
      </c>
      <c r="D101" s="13" t="e">
        <f>D102</f>
        <v>#REF!</v>
      </c>
      <c r="E101" s="13" t="e">
        <f>E102</f>
        <v>#REF!</v>
      </c>
      <c r="F101" s="67">
        <v>1752491</v>
      </c>
      <c r="G101" s="67">
        <v>1702235.6</v>
      </c>
      <c r="H101" s="73">
        <v>97.1</v>
      </c>
      <c r="I101" s="67">
        <v>1807640.38</v>
      </c>
      <c r="J101" s="73">
        <v>94.2</v>
      </c>
    </row>
    <row r="102" spans="1:10">
      <c r="A102" s="15"/>
      <c r="B102" s="15"/>
      <c r="C102" s="16" t="s">
        <v>83</v>
      </c>
      <c r="D102" s="17" t="e">
        <f>#REF!+#REF!+#REF!</f>
        <v>#REF!</v>
      </c>
      <c r="E102" s="17" t="e">
        <f>#REF!+#REF!+#REF!</f>
        <v>#REF!</v>
      </c>
      <c r="F102" s="68">
        <v>1714983</v>
      </c>
      <c r="G102" s="68">
        <v>1664727.31</v>
      </c>
      <c r="H102" s="74">
        <v>97.1</v>
      </c>
      <c r="I102" s="68">
        <v>1707940.38</v>
      </c>
      <c r="J102" s="74">
        <v>97.5</v>
      </c>
    </row>
    <row r="103" spans="1:10" s="45" customFormat="1" ht="16.5" customHeight="1">
      <c r="A103" s="15"/>
      <c r="B103" s="15"/>
      <c r="C103" s="24" t="s">
        <v>86</v>
      </c>
      <c r="D103" s="19"/>
      <c r="E103" s="19"/>
      <c r="F103" s="69">
        <v>1285981</v>
      </c>
      <c r="G103" s="70">
        <v>1266345.23</v>
      </c>
      <c r="H103" s="75">
        <v>98.5</v>
      </c>
      <c r="I103" s="70">
        <v>1366034.13</v>
      </c>
      <c r="J103" s="75">
        <v>92.7</v>
      </c>
    </row>
    <row r="104" spans="1:10" ht="25.5">
      <c r="A104" s="15"/>
      <c r="B104" s="15"/>
      <c r="C104" s="18" t="s">
        <v>84</v>
      </c>
      <c r="D104" s="19">
        <v>89000</v>
      </c>
      <c r="E104" s="19"/>
      <c r="F104" s="69">
        <v>427002</v>
      </c>
      <c r="G104" s="70">
        <v>397241.08</v>
      </c>
      <c r="H104" s="75">
        <v>93</v>
      </c>
      <c r="I104" s="70">
        <v>340809.73</v>
      </c>
      <c r="J104" s="75">
        <v>116.6</v>
      </c>
    </row>
    <row r="105" spans="1:10" ht="13.5" customHeight="1">
      <c r="A105" s="23"/>
      <c r="B105" s="23"/>
      <c r="C105" s="18" t="s">
        <v>85</v>
      </c>
      <c r="D105" s="19">
        <v>4394566</v>
      </c>
      <c r="E105" s="17"/>
      <c r="F105" s="70">
        <v>2000</v>
      </c>
      <c r="G105" s="70">
        <v>1141</v>
      </c>
      <c r="H105" s="75">
        <v>57.1</v>
      </c>
      <c r="I105" s="70">
        <v>1096.52</v>
      </c>
      <c r="J105" s="75">
        <v>104.1</v>
      </c>
    </row>
    <row r="106" spans="1:10" ht="14.25" customHeight="1">
      <c r="A106" s="23"/>
      <c r="B106" s="23"/>
      <c r="C106" s="16" t="s">
        <v>88</v>
      </c>
      <c r="D106" s="17">
        <v>3420000</v>
      </c>
      <c r="E106" s="17"/>
      <c r="F106" s="71">
        <v>37508</v>
      </c>
      <c r="G106" s="71">
        <v>37508.29</v>
      </c>
      <c r="H106" s="74">
        <v>100</v>
      </c>
      <c r="I106" s="71">
        <v>99700</v>
      </c>
      <c r="J106" s="74">
        <v>37.6</v>
      </c>
    </row>
    <row r="107" spans="1:10" ht="14.25" customHeight="1">
      <c r="A107" s="29"/>
      <c r="B107" s="11" t="s">
        <v>122</v>
      </c>
      <c r="C107" s="30" t="s">
        <v>123</v>
      </c>
      <c r="D107" s="31" t="e">
        <f>D108</f>
        <v>#REF!</v>
      </c>
      <c r="E107" s="31" t="e">
        <f>E108</f>
        <v>#REF!</v>
      </c>
      <c r="F107" s="67">
        <v>227</v>
      </c>
      <c r="G107" s="67">
        <v>226.39</v>
      </c>
      <c r="H107" s="73">
        <v>99.7</v>
      </c>
      <c r="I107" s="67">
        <v>9.44</v>
      </c>
      <c r="J107" s="92">
        <v>2398.1999999999998</v>
      </c>
    </row>
    <row r="108" spans="1:10" ht="14.25" customHeight="1">
      <c r="A108" s="15"/>
      <c r="B108" s="15"/>
      <c r="C108" s="16" t="s">
        <v>83</v>
      </c>
      <c r="D108" s="17" t="e">
        <f>#REF!</f>
        <v>#REF!</v>
      </c>
      <c r="E108" s="17" t="e">
        <f>#REF!</f>
        <v>#REF!</v>
      </c>
      <c r="F108" s="68">
        <v>227</v>
      </c>
      <c r="G108" s="68">
        <v>226.39</v>
      </c>
      <c r="H108" s="74">
        <v>99.7</v>
      </c>
      <c r="I108" s="68">
        <v>9.44</v>
      </c>
      <c r="J108" s="74">
        <v>2398.1999999999998</v>
      </c>
    </row>
    <row r="109" spans="1:10" ht="25.5">
      <c r="A109" s="15"/>
      <c r="B109" s="15"/>
      <c r="C109" s="18" t="s">
        <v>84</v>
      </c>
      <c r="D109" s="19">
        <v>89000</v>
      </c>
      <c r="E109" s="19"/>
      <c r="F109" s="69">
        <v>227</v>
      </c>
      <c r="G109" s="70">
        <v>226.39</v>
      </c>
      <c r="H109" s="75">
        <v>99.7</v>
      </c>
      <c r="I109" s="70">
        <v>9.44</v>
      </c>
      <c r="J109" s="75">
        <v>2398.1999999999998</v>
      </c>
    </row>
    <row r="110" spans="1:10">
      <c r="A110" s="29"/>
      <c r="B110" s="11" t="s">
        <v>124</v>
      </c>
      <c r="C110" s="30" t="s">
        <v>125</v>
      </c>
      <c r="D110" s="31" t="e">
        <f>D111</f>
        <v>#REF!</v>
      </c>
      <c r="E110" s="31" t="e">
        <f>E111</f>
        <v>#REF!</v>
      </c>
      <c r="F110" s="67">
        <v>8730</v>
      </c>
      <c r="G110" s="67">
        <v>8730</v>
      </c>
      <c r="H110" s="73">
        <v>100</v>
      </c>
      <c r="I110" s="67">
        <v>0</v>
      </c>
      <c r="J110" s="73"/>
    </row>
    <row r="111" spans="1:10">
      <c r="A111" s="15"/>
      <c r="B111" s="15"/>
      <c r="C111" s="16" t="s">
        <v>83</v>
      </c>
      <c r="D111" s="17" t="e">
        <f>#REF!</f>
        <v>#REF!</v>
      </c>
      <c r="E111" s="17" t="e">
        <f>#REF!</f>
        <v>#REF!</v>
      </c>
      <c r="F111" s="68">
        <v>8730</v>
      </c>
      <c r="G111" s="68">
        <v>8730</v>
      </c>
      <c r="H111" s="74">
        <v>100</v>
      </c>
      <c r="I111" s="68"/>
      <c r="J111" s="74"/>
    </row>
    <row r="112" spans="1:10">
      <c r="A112" s="15"/>
      <c r="B112" s="15"/>
      <c r="C112" s="24" t="s">
        <v>86</v>
      </c>
      <c r="D112" s="19"/>
      <c r="E112" s="19"/>
      <c r="F112" s="69">
        <v>1061</v>
      </c>
      <c r="G112" s="70">
        <v>1060.68</v>
      </c>
      <c r="H112" s="75">
        <v>100</v>
      </c>
      <c r="I112" s="70"/>
      <c r="J112" s="75"/>
    </row>
    <row r="113" spans="1:10" ht="25.5">
      <c r="A113" s="15"/>
      <c r="B113" s="15"/>
      <c r="C113" s="18" t="s">
        <v>84</v>
      </c>
      <c r="D113" s="19">
        <v>89000</v>
      </c>
      <c r="E113" s="19"/>
      <c r="F113" s="69">
        <v>927</v>
      </c>
      <c r="G113" s="70">
        <v>927.5</v>
      </c>
      <c r="H113" s="75">
        <v>100</v>
      </c>
      <c r="I113" s="70"/>
      <c r="J113" s="75"/>
    </row>
    <row r="114" spans="1:10">
      <c r="A114" s="23"/>
      <c r="B114" s="23"/>
      <c r="C114" s="18" t="s">
        <v>85</v>
      </c>
      <c r="D114" s="19">
        <v>4394566</v>
      </c>
      <c r="E114" s="17"/>
      <c r="F114" s="70">
        <v>6742</v>
      </c>
      <c r="G114" s="70">
        <v>6741.82</v>
      </c>
      <c r="H114" s="75">
        <v>100</v>
      </c>
      <c r="I114" s="70"/>
      <c r="J114" s="75"/>
    </row>
    <row r="115" spans="1:10">
      <c r="A115" s="29"/>
      <c r="B115" s="11" t="s">
        <v>64</v>
      </c>
      <c r="C115" s="30" t="s">
        <v>65</v>
      </c>
      <c r="D115" s="31" t="e">
        <f>D116</f>
        <v>#REF!</v>
      </c>
      <c r="E115" s="31" t="e">
        <f>E116</f>
        <v>#REF!</v>
      </c>
      <c r="F115" s="67">
        <v>17283</v>
      </c>
      <c r="G115" s="67">
        <v>17282.39</v>
      </c>
      <c r="H115" s="73">
        <v>100</v>
      </c>
      <c r="I115" s="67">
        <v>23528.09</v>
      </c>
      <c r="J115" s="73">
        <v>73.5</v>
      </c>
    </row>
    <row r="116" spans="1:10">
      <c r="A116" s="15"/>
      <c r="B116" s="15"/>
      <c r="C116" s="16" t="s">
        <v>83</v>
      </c>
      <c r="D116" s="17" t="e">
        <f>#REF!</f>
        <v>#REF!</v>
      </c>
      <c r="E116" s="17" t="e">
        <f>#REF!</f>
        <v>#REF!</v>
      </c>
      <c r="F116" s="68">
        <v>17283</v>
      </c>
      <c r="G116" s="68">
        <v>17282.39</v>
      </c>
      <c r="H116" s="74">
        <v>100</v>
      </c>
      <c r="I116" s="68">
        <v>23528.09</v>
      </c>
      <c r="J116" s="74">
        <v>73.5</v>
      </c>
    </row>
    <row r="117" spans="1:10" s="45" customFormat="1" ht="16.5" customHeight="1">
      <c r="A117" s="15"/>
      <c r="B117" s="15"/>
      <c r="C117" s="24" t="s">
        <v>86</v>
      </c>
      <c r="D117" s="19"/>
      <c r="E117" s="19"/>
      <c r="F117" s="69">
        <v>600</v>
      </c>
      <c r="G117" s="70">
        <v>600</v>
      </c>
      <c r="H117" s="75">
        <v>100</v>
      </c>
      <c r="I117" s="70">
        <v>701</v>
      </c>
      <c r="J117" s="75">
        <v>85.6</v>
      </c>
    </row>
    <row r="118" spans="1:10" ht="25.5">
      <c r="A118" s="15"/>
      <c r="B118" s="15"/>
      <c r="C118" s="18" t="s">
        <v>84</v>
      </c>
      <c r="D118" s="19">
        <v>89000</v>
      </c>
      <c r="E118" s="19"/>
      <c r="F118" s="69">
        <v>16683</v>
      </c>
      <c r="G118" s="70">
        <v>16682.39</v>
      </c>
      <c r="H118" s="75">
        <v>100</v>
      </c>
      <c r="I118" s="70">
        <v>22827.09</v>
      </c>
      <c r="J118" s="75">
        <v>73.099999999999994</v>
      </c>
    </row>
    <row r="119" spans="1:10" ht="13.5" customHeight="1">
      <c r="A119" s="29"/>
      <c r="B119" s="11" t="s">
        <v>126</v>
      </c>
      <c r="C119" s="30" t="s">
        <v>49</v>
      </c>
      <c r="D119" s="31" t="e">
        <f>D120</f>
        <v>#REF!</v>
      </c>
      <c r="E119" s="31" t="e">
        <f>E120</f>
        <v>#REF!</v>
      </c>
      <c r="F119" s="67">
        <v>31819</v>
      </c>
      <c r="G119" s="67">
        <v>31818.78</v>
      </c>
      <c r="H119" s="73">
        <v>100</v>
      </c>
      <c r="I119" s="67">
        <v>34197.81</v>
      </c>
      <c r="J119" s="73">
        <v>93</v>
      </c>
    </row>
    <row r="120" spans="1:10" ht="13.5" customHeight="1">
      <c r="A120" s="15"/>
      <c r="B120" s="15"/>
      <c r="C120" s="16" t="s">
        <v>83</v>
      </c>
      <c r="D120" s="17" t="e">
        <f>#REF!</f>
        <v>#REF!</v>
      </c>
      <c r="E120" s="17" t="e">
        <f>#REF!</f>
        <v>#REF!</v>
      </c>
      <c r="F120" s="68">
        <v>31819</v>
      </c>
      <c r="G120" s="68">
        <v>31818.78</v>
      </c>
      <c r="H120" s="74">
        <v>100</v>
      </c>
      <c r="I120" s="68">
        <v>34197.81</v>
      </c>
      <c r="J120" s="74">
        <v>93</v>
      </c>
    </row>
    <row r="121" spans="1:10" ht="27.75" customHeight="1">
      <c r="A121" s="15"/>
      <c r="B121" s="15"/>
      <c r="C121" s="18" t="s">
        <v>84</v>
      </c>
      <c r="D121" s="19">
        <v>89000</v>
      </c>
      <c r="E121" s="19"/>
      <c r="F121" s="69">
        <v>389</v>
      </c>
      <c r="G121" s="70">
        <v>389.28</v>
      </c>
      <c r="H121" s="75">
        <v>100</v>
      </c>
      <c r="I121" s="70">
        <v>3225.81</v>
      </c>
      <c r="J121" s="75">
        <v>12.1</v>
      </c>
    </row>
    <row r="122" spans="1:10">
      <c r="A122" s="23"/>
      <c r="B122" s="23"/>
      <c r="C122" s="18" t="s">
        <v>85</v>
      </c>
      <c r="D122" s="19">
        <v>4394566</v>
      </c>
      <c r="E122" s="17"/>
      <c r="F122" s="70">
        <v>31430</v>
      </c>
      <c r="G122" s="70">
        <v>31429.5</v>
      </c>
      <c r="H122" s="75">
        <v>100</v>
      </c>
      <c r="I122" s="70">
        <v>30972</v>
      </c>
      <c r="J122" s="75">
        <v>101.5</v>
      </c>
    </row>
    <row r="123" spans="1:10" ht="38.25">
      <c r="A123" s="8" t="s">
        <v>127</v>
      </c>
      <c r="B123" s="8"/>
      <c r="C123" s="34" t="s">
        <v>130</v>
      </c>
      <c r="D123" s="10" t="e">
        <f>D124+D132+#REF!</f>
        <v>#REF!</v>
      </c>
      <c r="E123" s="10" t="e">
        <f>E124+E132+#REF!</f>
        <v>#REF!</v>
      </c>
      <c r="F123" s="66">
        <v>46481</v>
      </c>
      <c r="G123" s="66">
        <v>44026.93</v>
      </c>
      <c r="H123" s="72">
        <v>94.7</v>
      </c>
      <c r="I123" s="66">
        <v>11575.75</v>
      </c>
      <c r="J123" s="72">
        <v>380.3</v>
      </c>
    </row>
    <row r="124" spans="1:10" ht="28.5" customHeight="1">
      <c r="A124" s="29"/>
      <c r="B124" s="11" t="s">
        <v>128</v>
      </c>
      <c r="C124" s="36" t="s">
        <v>129</v>
      </c>
      <c r="D124" s="13" t="e">
        <f>#REF!</f>
        <v>#REF!</v>
      </c>
      <c r="E124" s="13" t="e">
        <f>#REF!</f>
        <v>#REF!</v>
      </c>
      <c r="F124" s="67">
        <v>1260</v>
      </c>
      <c r="G124" s="67">
        <v>1260</v>
      </c>
      <c r="H124" s="73">
        <v>100</v>
      </c>
      <c r="I124" s="67">
        <v>1200</v>
      </c>
      <c r="J124" s="73">
        <v>105</v>
      </c>
    </row>
    <row r="125" spans="1:10">
      <c r="A125" s="15"/>
      <c r="B125" s="15"/>
      <c r="C125" s="76" t="s">
        <v>83</v>
      </c>
      <c r="D125" s="19">
        <v>50000</v>
      </c>
      <c r="E125" s="19"/>
      <c r="F125" s="71">
        <v>1260</v>
      </c>
      <c r="G125" s="71">
        <v>1260</v>
      </c>
      <c r="H125" s="74">
        <v>100</v>
      </c>
      <c r="I125" s="71">
        <v>1200</v>
      </c>
      <c r="J125" s="74">
        <v>105</v>
      </c>
    </row>
    <row r="126" spans="1:10">
      <c r="A126" s="15"/>
      <c r="B126" s="15"/>
      <c r="C126" s="77" t="s">
        <v>86</v>
      </c>
      <c r="D126" s="19"/>
      <c r="E126" s="19"/>
      <c r="F126" s="69">
        <v>1260</v>
      </c>
      <c r="G126" s="70">
        <v>1260</v>
      </c>
      <c r="H126" s="75">
        <v>100</v>
      </c>
      <c r="I126" s="70">
        <v>1200</v>
      </c>
      <c r="J126" s="75">
        <v>105</v>
      </c>
    </row>
    <row r="127" spans="1:10">
      <c r="A127" s="29"/>
      <c r="B127" s="11" t="s">
        <v>131</v>
      </c>
      <c r="C127" s="36" t="s">
        <v>132</v>
      </c>
      <c r="D127" s="13" t="e">
        <f>#REF!</f>
        <v>#REF!</v>
      </c>
      <c r="E127" s="13" t="e">
        <f>#REF!</f>
        <v>#REF!</v>
      </c>
      <c r="F127" s="67">
        <v>16845</v>
      </c>
      <c r="G127" s="67">
        <v>15460.93</v>
      </c>
      <c r="H127" s="73">
        <v>91.8</v>
      </c>
      <c r="I127" s="67">
        <v>0</v>
      </c>
      <c r="J127" s="73"/>
    </row>
    <row r="128" spans="1:10">
      <c r="A128" s="15"/>
      <c r="B128" s="15"/>
      <c r="C128" s="76" t="s">
        <v>83</v>
      </c>
      <c r="D128" s="19">
        <v>50000</v>
      </c>
      <c r="E128" s="19"/>
      <c r="F128" s="71">
        <v>16845</v>
      </c>
      <c r="G128" s="71">
        <v>15460.93</v>
      </c>
      <c r="H128" s="74">
        <v>91.8</v>
      </c>
      <c r="I128" s="71"/>
      <c r="J128" s="74"/>
    </row>
    <row r="129" spans="1:10">
      <c r="A129" s="15"/>
      <c r="B129" s="15"/>
      <c r="C129" s="77" t="s">
        <v>86</v>
      </c>
      <c r="D129" s="19"/>
      <c r="E129" s="19"/>
      <c r="F129" s="69">
        <v>4878</v>
      </c>
      <c r="G129" s="70">
        <v>4804.41</v>
      </c>
      <c r="H129" s="75">
        <v>98.5</v>
      </c>
      <c r="I129" s="70"/>
      <c r="J129" s="75"/>
    </row>
    <row r="130" spans="1:10" ht="25.5">
      <c r="A130" s="15"/>
      <c r="B130" s="15"/>
      <c r="C130" s="18" t="s">
        <v>84</v>
      </c>
      <c r="D130" s="19">
        <v>89000</v>
      </c>
      <c r="E130" s="19"/>
      <c r="F130" s="69">
        <v>3957</v>
      </c>
      <c r="G130" s="70">
        <v>2646.52</v>
      </c>
      <c r="H130" s="75">
        <v>66.900000000000006</v>
      </c>
      <c r="I130" s="70"/>
      <c r="J130" s="75"/>
    </row>
    <row r="131" spans="1:10">
      <c r="A131" s="23"/>
      <c r="B131" s="23"/>
      <c r="C131" s="18" t="s">
        <v>85</v>
      </c>
      <c r="D131" s="19">
        <v>4394566</v>
      </c>
      <c r="E131" s="17"/>
      <c r="F131" s="70">
        <v>8010</v>
      </c>
      <c r="G131" s="70">
        <v>8010</v>
      </c>
      <c r="H131" s="75">
        <v>100</v>
      </c>
      <c r="I131" s="70"/>
      <c r="J131" s="75"/>
    </row>
    <row r="132" spans="1:10" s="82" customFormat="1" ht="54.75" customHeight="1">
      <c r="A132" s="78"/>
      <c r="B132" s="79" t="s">
        <v>133</v>
      </c>
      <c r="C132" s="36" t="s">
        <v>134</v>
      </c>
      <c r="D132" s="80" t="e">
        <f>#REF!</f>
        <v>#REF!</v>
      </c>
      <c r="E132" s="80" t="e">
        <f>#REF!</f>
        <v>#REF!</v>
      </c>
      <c r="F132" s="81">
        <v>28376</v>
      </c>
      <c r="G132" s="81">
        <v>27306</v>
      </c>
      <c r="H132" s="93">
        <v>96.2</v>
      </c>
      <c r="I132" s="81">
        <v>0</v>
      </c>
      <c r="J132" s="93"/>
    </row>
    <row r="133" spans="1:10">
      <c r="A133" s="15"/>
      <c r="B133" s="15"/>
      <c r="C133" s="76" t="s">
        <v>83</v>
      </c>
      <c r="D133" s="19">
        <v>50000</v>
      </c>
      <c r="E133" s="19"/>
      <c r="F133" s="71">
        <v>28376</v>
      </c>
      <c r="G133" s="71">
        <v>27306</v>
      </c>
      <c r="H133" s="74">
        <v>96.2</v>
      </c>
      <c r="I133" s="71"/>
      <c r="J133" s="74"/>
    </row>
    <row r="134" spans="1:10">
      <c r="A134" s="15"/>
      <c r="B134" s="15"/>
      <c r="C134" s="77" t="s">
        <v>86</v>
      </c>
      <c r="D134" s="19"/>
      <c r="E134" s="19"/>
      <c r="F134" s="69">
        <v>5828</v>
      </c>
      <c r="G134" s="70">
        <v>5827.78</v>
      </c>
      <c r="H134" s="75">
        <v>100</v>
      </c>
      <c r="I134" s="70"/>
      <c r="J134" s="75"/>
    </row>
    <row r="135" spans="1:10" ht="25.5">
      <c r="A135" s="15"/>
      <c r="B135" s="15"/>
      <c r="C135" s="18" t="s">
        <v>84</v>
      </c>
      <c r="D135" s="19">
        <v>89000</v>
      </c>
      <c r="E135" s="19"/>
      <c r="F135" s="69">
        <v>6208</v>
      </c>
      <c r="G135" s="70">
        <v>6208.22</v>
      </c>
      <c r="H135" s="75">
        <v>100</v>
      </c>
      <c r="I135" s="70"/>
      <c r="J135" s="75"/>
    </row>
    <row r="136" spans="1:10">
      <c r="A136" s="23"/>
      <c r="B136" s="23"/>
      <c r="C136" s="18" t="s">
        <v>85</v>
      </c>
      <c r="D136" s="19">
        <v>4394566</v>
      </c>
      <c r="E136" s="17"/>
      <c r="F136" s="70">
        <v>16340</v>
      </c>
      <c r="G136" s="70">
        <v>15270</v>
      </c>
      <c r="H136" s="75">
        <v>93.5</v>
      </c>
      <c r="I136" s="70"/>
      <c r="J136" s="75"/>
    </row>
    <row r="137" spans="1:10">
      <c r="A137" s="29"/>
      <c r="B137" s="11" t="s">
        <v>199</v>
      </c>
      <c r="C137" s="36" t="s">
        <v>200</v>
      </c>
      <c r="D137" s="13" t="e">
        <f>#REF!</f>
        <v>#REF!</v>
      </c>
      <c r="E137" s="13" t="e">
        <f>#REF!</f>
        <v>#REF!</v>
      </c>
      <c r="F137" s="67">
        <v>0</v>
      </c>
      <c r="G137" s="67">
        <v>0</v>
      </c>
      <c r="H137" s="73"/>
      <c r="I137" s="67">
        <v>10375.75</v>
      </c>
      <c r="J137" s="73"/>
    </row>
    <row r="138" spans="1:10" ht="27.75" customHeight="1">
      <c r="A138" s="8" t="s">
        <v>45</v>
      </c>
      <c r="B138" s="8"/>
      <c r="C138" s="34" t="s">
        <v>66</v>
      </c>
      <c r="D138" s="10" t="e">
        <f>D139+D142+D151</f>
        <v>#REF!</v>
      </c>
      <c r="E138" s="10" t="e">
        <f>E139+E142+E151</f>
        <v>#REF!</v>
      </c>
      <c r="F138" s="66">
        <v>854689</v>
      </c>
      <c r="G138" s="66">
        <v>853472.13</v>
      </c>
      <c r="H138" s="72">
        <v>99.9</v>
      </c>
      <c r="I138" s="66">
        <v>159360.19</v>
      </c>
      <c r="J138" s="72">
        <v>535.6</v>
      </c>
    </row>
    <row r="139" spans="1:10" ht="15.75" customHeight="1">
      <c r="A139" s="29"/>
      <c r="B139" s="11" t="s">
        <v>135</v>
      </c>
      <c r="C139" s="30" t="s">
        <v>136</v>
      </c>
      <c r="D139" s="13" t="e">
        <f>#REF!</f>
        <v>#REF!</v>
      </c>
      <c r="E139" s="13" t="e">
        <f>#REF!</f>
        <v>#REF!</v>
      </c>
      <c r="F139" s="67">
        <v>15600</v>
      </c>
      <c r="G139" s="67">
        <v>15600</v>
      </c>
      <c r="H139" s="73">
        <v>100</v>
      </c>
      <c r="I139" s="67">
        <v>0</v>
      </c>
      <c r="J139" s="73"/>
    </row>
    <row r="140" spans="1:10">
      <c r="A140" s="15"/>
      <c r="B140" s="15"/>
      <c r="C140" s="35" t="s">
        <v>83</v>
      </c>
      <c r="D140" s="19">
        <v>50000</v>
      </c>
      <c r="E140" s="19"/>
      <c r="F140" s="71">
        <v>15600</v>
      </c>
      <c r="G140" s="71">
        <v>15600</v>
      </c>
      <c r="H140" s="74">
        <v>100</v>
      </c>
      <c r="I140" s="71"/>
      <c r="J140" s="74"/>
    </row>
    <row r="141" spans="1:10">
      <c r="A141" s="15"/>
      <c r="B141" s="15"/>
      <c r="C141" s="18" t="s">
        <v>205</v>
      </c>
      <c r="D141" s="19">
        <v>89000</v>
      </c>
      <c r="E141" s="19"/>
      <c r="F141" s="69">
        <v>15600</v>
      </c>
      <c r="G141" s="70">
        <v>15600</v>
      </c>
      <c r="H141" s="75">
        <v>100</v>
      </c>
      <c r="I141" s="70"/>
      <c r="J141" s="75"/>
    </row>
    <row r="142" spans="1:10">
      <c r="A142" s="29"/>
      <c r="B142" s="11" t="s">
        <v>137</v>
      </c>
      <c r="C142" s="36" t="s">
        <v>138</v>
      </c>
      <c r="D142" s="13" t="e">
        <f>D143+#REF!</f>
        <v>#REF!</v>
      </c>
      <c r="E142" s="13" t="e">
        <f>E143+#REF!</f>
        <v>#REF!</v>
      </c>
      <c r="F142" s="67">
        <v>810688</v>
      </c>
      <c r="G142" s="67">
        <v>809504.24</v>
      </c>
      <c r="H142" s="73">
        <v>99.9</v>
      </c>
      <c r="I142" s="67">
        <v>133238.79</v>
      </c>
      <c r="J142" s="73">
        <v>607.6</v>
      </c>
    </row>
    <row r="143" spans="1:10">
      <c r="A143" s="15"/>
      <c r="B143" s="15"/>
      <c r="C143" s="16" t="s">
        <v>83</v>
      </c>
      <c r="D143" s="17" t="e">
        <f>#REF!+#REF!+#REF!</f>
        <v>#REF!</v>
      </c>
      <c r="E143" s="17" t="e">
        <f>#REF!+#REF!+#REF!</f>
        <v>#REF!</v>
      </c>
      <c r="F143" s="68">
        <v>100399</v>
      </c>
      <c r="G143" s="68">
        <v>99215.03</v>
      </c>
      <c r="H143" s="74">
        <v>98.8</v>
      </c>
      <c r="I143" s="68">
        <v>111418.79</v>
      </c>
      <c r="J143" s="74">
        <v>89</v>
      </c>
    </row>
    <row r="144" spans="1:10" s="45" customFormat="1" ht="16.5" customHeight="1">
      <c r="A144" s="15"/>
      <c r="B144" s="15"/>
      <c r="C144" s="24" t="s">
        <v>86</v>
      </c>
      <c r="D144" s="19"/>
      <c r="E144" s="19"/>
      <c r="F144" s="69">
        <v>38509</v>
      </c>
      <c r="G144" s="70">
        <v>38465.64</v>
      </c>
      <c r="H144" s="75">
        <v>99.9</v>
      </c>
      <c r="I144" s="70">
        <v>36900.720000000001</v>
      </c>
      <c r="J144" s="75">
        <v>104.2</v>
      </c>
    </row>
    <row r="145" spans="1:10" ht="24.75" customHeight="1">
      <c r="A145" s="15"/>
      <c r="B145" s="15"/>
      <c r="C145" s="18" t="s">
        <v>84</v>
      </c>
      <c r="D145" s="19">
        <v>89000</v>
      </c>
      <c r="E145" s="19"/>
      <c r="F145" s="69">
        <v>61355</v>
      </c>
      <c r="G145" s="70">
        <v>60214.55</v>
      </c>
      <c r="H145" s="75">
        <v>98.1</v>
      </c>
      <c r="I145" s="70">
        <v>73520.399999999994</v>
      </c>
      <c r="J145" s="75">
        <v>81.900000000000006</v>
      </c>
    </row>
    <row r="146" spans="1:10" ht="13.5" hidden="1" customHeight="1">
      <c r="A146" s="23"/>
      <c r="B146" s="23"/>
      <c r="C146" s="24" t="s">
        <v>87</v>
      </c>
      <c r="D146" s="19">
        <v>87550</v>
      </c>
      <c r="E146" s="19"/>
      <c r="F146" s="70"/>
      <c r="G146" s="70"/>
      <c r="H146" s="75"/>
      <c r="I146" s="70"/>
      <c r="J146" s="75"/>
    </row>
    <row r="147" spans="1:10" ht="13.5" customHeight="1">
      <c r="A147" s="23"/>
      <c r="B147" s="23"/>
      <c r="C147" s="18" t="s">
        <v>85</v>
      </c>
      <c r="D147" s="19">
        <v>4394566</v>
      </c>
      <c r="E147" s="17"/>
      <c r="F147" s="70">
        <v>535</v>
      </c>
      <c r="G147" s="70">
        <v>534.84</v>
      </c>
      <c r="H147" s="75">
        <v>100</v>
      </c>
      <c r="I147" s="70">
        <v>997.67</v>
      </c>
      <c r="J147" s="75">
        <v>53.6</v>
      </c>
    </row>
    <row r="148" spans="1:10" ht="13.5" customHeight="1">
      <c r="A148" s="23"/>
      <c r="B148" s="23"/>
      <c r="C148" s="16" t="s">
        <v>88</v>
      </c>
      <c r="D148" s="17">
        <v>3420000</v>
      </c>
      <c r="E148" s="17"/>
      <c r="F148" s="71">
        <v>710289</v>
      </c>
      <c r="G148" s="71">
        <v>710289.21</v>
      </c>
      <c r="H148" s="74">
        <v>100</v>
      </c>
      <c r="I148" s="71">
        <v>21820</v>
      </c>
      <c r="J148" s="74">
        <v>3255.2</v>
      </c>
    </row>
    <row r="149" spans="1:10" hidden="1">
      <c r="A149" s="15"/>
      <c r="B149" s="15"/>
      <c r="C149" s="16"/>
      <c r="D149" s="17">
        <v>72000</v>
      </c>
      <c r="E149" s="17"/>
      <c r="F149" s="71"/>
      <c r="G149" s="71"/>
      <c r="H149" s="74"/>
      <c r="I149" s="71"/>
      <c r="J149" s="74"/>
    </row>
    <row r="150" spans="1:10">
      <c r="A150" s="11"/>
      <c r="B150" s="11" t="s">
        <v>201</v>
      </c>
      <c r="C150" s="30" t="s">
        <v>202</v>
      </c>
      <c r="D150" s="13" t="e">
        <f>D151+#REF!</f>
        <v>#REF!</v>
      </c>
      <c r="E150" s="13" t="e">
        <f>E151+#REF!</f>
        <v>#REF!</v>
      </c>
      <c r="F150" s="67">
        <v>0</v>
      </c>
      <c r="G150" s="67">
        <v>0</v>
      </c>
      <c r="H150" s="73"/>
      <c r="I150" s="67">
        <v>200.01</v>
      </c>
      <c r="J150" s="73"/>
    </row>
    <row r="151" spans="1:10">
      <c r="A151" s="11"/>
      <c r="B151" s="11" t="s">
        <v>67</v>
      </c>
      <c r="C151" s="30" t="s">
        <v>68</v>
      </c>
      <c r="D151" s="13" t="e">
        <f>D152+#REF!</f>
        <v>#REF!</v>
      </c>
      <c r="E151" s="13" t="e">
        <f>E152+#REF!</f>
        <v>#REF!</v>
      </c>
      <c r="F151" s="67">
        <v>765</v>
      </c>
      <c r="G151" s="67">
        <v>763.72</v>
      </c>
      <c r="H151" s="73">
        <v>99.8</v>
      </c>
      <c r="I151" s="67">
        <v>0</v>
      </c>
      <c r="J151" s="73"/>
    </row>
    <row r="152" spans="1:10">
      <c r="A152" s="15"/>
      <c r="B152" s="15"/>
      <c r="C152" s="16" t="s">
        <v>83</v>
      </c>
      <c r="D152" s="17" t="e">
        <f>#REF!</f>
        <v>#REF!</v>
      </c>
      <c r="E152" s="17" t="e">
        <f>#REF!</f>
        <v>#REF!</v>
      </c>
      <c r="F152" s="68">
        <v>765</v>
      </c>
      <c r="G152" s="68">
        <v>763.72</v>
      </c>
      <c r="H152" s="74">
        <v>99.8</v>
      </c>
      <c r="I152" s="68"/>
      <c r="J152" s="74"/>
    </row>
    <row r="153" spans="1:10" ht="25.5">
      <c r="A153" s="15"/>
      <c r="B153" s="15"/>
      <c r="C153" s="18" t="s">
        <v>84</v>
      </c>
      <c r="D153" s="19">
        <v>89000</v>
      </c>
      <c r="E153" s="19"/>
      <c r="F153" s="69">
        <v>765</v>
      </c>
      <c r="G153" s="70">
        <v>763.72</v>
      </c>
      <c r="H153" s="75">
        <v>99.8</v>
      </c>
      <c r="I153" s="70"/>
      <c r="J153" s="75"/>
    </row>
    <row r="154" spans="1:10" ht="14.25" customHeight="1">
      <c r="A154" s="29"/>
      <c r="B154" s="29" t="s">
        <v>89</v>
      </c>
      <c r="C154" s="37" t="s">
        <v>90</v>
      </c>
      <c r="D154" s="38"/>
      <c r="E154" s="38"/>
      <c r="F154" s="83">
        <v>17972</v>
      </c>
      <c r="G154" s="83">
        <v>17972</v>
      </c>
      <c r="H154" s="73">
        <v>100</v>
      </c>
      <c r="I154" s="83">
        <v>0</v>
      </c>
      <c r="J154" s="73"/>
    </row>
    <row r="155" spans="1:10">
      <c r="A155" s="39"/>
      <c r="B155" s="15"/>
      <c r="C155" s="40" t="s">
        <v>83</v>
      </c>
      <c r="D155" s="19"/>
      <c r="E155" s="19"/>
      <c r="F155" s="71">
        <v>17972</v>
      </c>
      <c r="G155" s="71">
        <v>17972</v>
      </c>
      <c r="H155" s="74">
        <v>100</v>
      </c>
      <c r="I155" s="71"/>
      <c r="J155" s="74"/>
    </row>
    <row r="156" spans="1:10" s="45" customFormat="1" ht="16.5" customHeight="1">
      <c r="A156" s="15"/>
      <c r="B156" s="15"/>
      <c r="C156" s="24" t="s">
        <v>86</v>
      </c>
      <c r="D156" s="19"/>
      <c r="E156" s="19"/>
      <c r="F156" s="69">
        <v>3300</v>
      </c>
      <c r="G156" s="70">
        <v>3300</v>
      </c>
      <c r="H156" s="75">
        <v>100</v>
      </c>
      <c r="I156" s="70"/>
      <c r="J156" s="75"/>
    </row>
    <row r="157" spans="1:10" ht="25.5">
      <c r="A157" s="15"/>
      <c r="B157" s="15"/>
      <c r="C157" s="18" t="s">
        <v>84</v>
      </c>
      <c r="D157" s="19">
        <v>89000</v>
      </c>
      <c r="E157" s="19"/>
      <c r="F157" s="69">
        <v>14672</v>
      </c>
      <c r="G157" s="70">
        <v>14672</v>
      </c>
      <c r="H157" s="75">
        <v>100</v>
      </c>
      <c r="I157" s="70"/>
      <c r="J157" s="75"/>
    </row>
    <row r="158" spans="1:10">
      <c r="A158" s="11"/>
      <c r="B158" s="11" t="s">
        <v>91</v>
      </c>
      <c r="C158" s="30" t="s">
        <v>49</v>
      </c>
      <c r="D158" s="13" t="e">
        <f>D159+#REF!</f>
        <v>#REF!</v>
      </c>
      <c r="E158" s="13" t="e">
        <f>E159+#REF!</f>
        <v>#REF!</v>
      </c>
      <c r="F158" s="67">
        <v>9664</v>
      </c>
      <c r="G158" s="67">
        <v>9632.17</v>
      </c>
      <c r="H158" s="73">
        <v>99.7</v>
      </c>
      <c r="I158" s="67">
        <v>25921.39</v>
      </c>
      <c r="J158" s="73">
        <v>37.200000000000003</v>
      </c>
    </row>
    <row r="159" spans="1:10">
      <c r="A159" s="15"/>
      <c r="B159" s="15"/>
      <c r="C159" s="16" t="s">
        <v>83</v>
      </c>
      <c r="D159" s="17" t="e">
        <f>#REF!</f>
        <v>#REF!</v>
      </c>
      <c r="E159" s="17" t="e">
        <f>#REF!</f>
        <v>#REF!</v>
      </c>
      <c r="F159" s="68">
        <v>9664</v>
      </c>
      <c r="G159" s="68">
        <v>9632.17</v>
      </c>
      <c r="H159" s="74">
        <v>99.7</v>
      </c>
      <c r="I159" s="68">
        <v>6921.39</v>
      </c>
      <c r="J159" s="74">
        <v>139.19999999999999</v>
      </c>
    </row>
    <row r="160" spans="1:10" ht="25.5">
      <c r="A160" s="15"/>
      <c r="B160" s="15"/>
      <c r="C160" s="18" t="s">
        <v>84</v>
      </c>
      <c r="D160" s="19">
        <v>89000</v>
      </c>
      <c r="E160" s="19"/>
      <c r="F160" s="69">
        <v>9664</v>
      </c>
      <c r="G160" s="70">
        <v>9632.17</v>
      </c>
      <c r="H160" s="75">
        <v>99.7</v>
      </c>
      <c r="I160" s="70">
        <v>6921.39</v>
      </c>
      <c r="J160" s="75">
        <v>139.19999999999999</v>
      </c>
    </row>
    <row r="161" spans="1:10">
      <c r="A161" s="15"/>
      <c r="B161" s="15"/>
      <c r="C161" s="16" t="s">
        <v>88</v>
      </c>
      <c r="D161" s="17">
        <v>3420000</v>
      </c>
      <c r="E161" s="17"/>
      <c r="F161" s="71"/>
      <c r="G161" s="71"/>
      <c r="H161" s="74"/>
      <c r="I161" s="71">
        <v>19000</v>
      </c>
      <c r="J161" s="74"/>
    </row>
    <row r="162" spans="1:10" ht="57.75" customHeight="1">
      <c r="A162" s="8" t="s">
        <v>139</v>
      </c>
      <c r="B162" s="8"/>
      <c r="C162" s="34" t="s">
        <v>140</v>
      </c>
      <c r="D162" s="10" t="e">
        <f t="shared" ref="D162:E163" si="2">D163</f>
        <v>#REF!</v>
      </c>
      <c r="E162" s="10" t="e">
        <f t="shared" si="2"/>
        <v>#REF!</v>
      </c>
      <c r="F162" s="66">
        <v>39600</v>
      </c>
      <c r="G162" s="66">
        <v>37301.32</v>
      </c>
      <c r="H162" s="72">
        <v>94.2</v>
      </c>
      <c r="I162" s="66">
        <v>43697.31</v>
      </c>
      <c r="J162" s="72">
        <v>85.4</v>
      </c>
    </row>
    <row r="163" spans="1:10" ht="25.5">
      <c r="A163" s="11"/>
      <c r="B163" s="11" t="s">
        <v>141</v>
      </c>
      <c r="C163" s="36" t="s">
        <v>142</v>
      </c>
      <c r="D163" s="13" t="e">
        <f t="shared" si="2"/>
        <v>#REF!</v>
      </c>
      <c r="E163" s="13" t="e">
        <f t="shared" si="2"/>
        <v>#REF!</v>
      </c>
      <c r="F163" s="67">
        <v>39600</v>
      </c>
      <c r="G163" s="67">
        <v>37301.32</v>
      </c>
      <c r="H163" s="73">
        <v>94.2</v>
      </c>
      <c r="I163" s="67">
        <v>43697.31</v>
      </c>
      <c r="J163" s="73">
        <v>85.4</v>
      </c>
    </row>
    <row r="164" spans="1:10">
      <c r="A164" s="15"/>
      <c r="B164" s="15"/>
      <c r="C164" s="16" t="s">
        <v>83</v>
      </c>
      <c r="D164" s="17" t="e">
        <f>D169</f>
        <v>#REF!</v>
      </c>
      <c r="E164" s="17" t="e">
        <f>E169</f>
        <v>#REF!</v>
      </c>
      <c r="F164" s="68">
        <v>39600</v>
      </c>
      <c r="G164" s="68">
        <v>37301.32</v>
      </c>
      <c r="H164" s="74">
        <v>94.2</v>
      </c>
      <c r="I164" s="68">
        <v>43697.31</v>
      </c>
      <c r="J164" s="74">
        <v>85.4</v>
      </c>
    </row>
    <row r="165" spans="1:10">
      <c r="A165" s="15"/>
      <c r="B165" s="15"/>
      <c r="C165" s="24" t="s">
        <v>86</v>
      </c>
      <c r="D165" s="19"/>
      <c r="E165" s="19"/>
      <c r="F165" s="69">
        <v>13409</v>
      </c>
      <c r="G165" s="70">
        <v>12487.47</v>
      </c>
      <c r="H165" s="75">
        <v>93.1</v>
      </c>
      <c r="I165" s="70">
        <v>17101.759999999998</v>
      </c>
      <c r="J165" s="75">
        <v>73</v>
      </c>
    </row>
    <row r="166" spans="1:10" ht="14.25" customHeight="1">
      <c r="A166" s="15"/>
      <c r="B166" s="15"/>
      <c r="C166" s="18" t="s">
        <v>84</v>
      </c>
      <c r="D166" s="19">
        <v>89000</v>
      </c>
      <c r="E166" s="19"/>
      <c r="F166" s="69">
        <v>26191</v>
      </c>
      <c r="G166" s="70">
        <v>24813.85</v>
      </c>
      <c r="H166" s="75">
        <v>94.7</v>
      </c>
      <c r="I166" s="70">
        <v>26595.55</v>
      </c>
      <c r="J166" s="75">
        <v>93.3</v>
      </c>
    </row>
    <row r="167" spans="1:10" ht="15.75" customHeight="1">
      <c r="A167" s="8" t="s">
        <v>69</v>
      </c>
      <c r="B167" s="8"/>
      <c r="C167" s="41" t="s">
        <v>70</v>
      </c>
      <c r="D167" s="10" t="e">
        <f t="shared" ref="D167:E168" si="3">D168</f>
        <v>#REF!</v>
      </c>
      <c r="E167" s="10" t="e">
        <f t="shared" si="3"/>
        <v>#REF!</v>
      </c>
      <c r="F167" s="66">
        <v>150783</v>
      </c>
      <c r="G167" s="66">
        <v>150132.03</v>
      </c>
      <c r="H167" s="72">
        <v>99.6</v>
      </c>
      <c r="I167" s="66">
        <v>91413.23</v>
      </c>
      <c r="J167" s="72">
        <v>164.2</v>
      </c>
    </row>
    <row r="168" spans="1:10" ht="25.5">
      <c r="A168" s="11"/>
      <c r="B168" s="11" t="s">
        <v>71</v>
      </c>
      <c r="C168" s="36" t="s">
        <v>72</v>
      </c>
      <c r="D168" s="13" t="e">
        <f t="shared" si="3"/>
        <v>#REF!</v>
      </c>
      <c r="E168" s="13" t="e">
        <f t="shared" si="3"/>
        <v>#REF!</v>
      </c>
      <c r="F168" s="67">
        <v>150783</v>
      </c>
      <c r="G168" s="67">
        <v>150132.03</v>
      </c>
      <c r="H168" s="73">
        <v>99.6</v>
      </c>
      <c r="I168" s="67">
        <v>91413.23</v>
      </c>
      <c r="J168" s="73">
        <v>164.2</v>
      </c>
    </row>
    <row r="169" spans="1:10">
      <c r="A169" s="15"/>
      <c r="B169" s="15"/>
      <c r="C169" s="16" t="s">
        <v>83</v>
      </c>
      <c r="D169" s="17" t="e">
        <f>#REF!</f>
        <v>#REF!</v>
      </c>
      <c r="E169" s="17" t="e">
        <f>#REF!</f>
        <v>#REF!</v>
      </c>
      <c r="F169" s="68">
        <v>150783</v>
      </c>
      <c r="G169" s="68">
        <v>150132.03</v>
      </c>
      <c r="H169" s="74">
        <v>99.6</v>
      </c>
      <c r="I169" s="68">
        <v>91413.23</v>
      </c>
      <c r="J169" s="74">
        <v>164.2</v>
      </c>
    </row>
    <row r="170" spans="1:10" s="45" customFormat="1" ht="16.5" customHeight="1">
      <c r="A170" s="15"/>
      <c r="B170" s="15"/>
      <c r="C170" s="24" t="s">
        <v>143</v>
      </c>
      <c r="D170" s="19"/>
      <c r="E170" s="19"/>
      <c r="F170" s="69">
        <v>150783</v>
      </c>
      <c r="G170" s="70">
        <v>150132.03</v>
      </c>
      <c r="H170" s="75">
        <v>99.6</v>
      </c>
      <c r="I170" s="70">
        <v>91413.23</v>
      </c>
      <c r="J170" s="75">
        <v>164.2</v>
      </c>
    </row>
    <row r="171" spans="1:10" hidden="1">
      <c r="A171" s="15"/>
      <c r="B171" s="15"/>
      <c r="C171" s="24"/>
      <c r="D171" s="19"/>
      <c r="E171" s="19"/>
      <c r="F171" s="69"/>
      <c r="G171" s="70"/>
      <c r="H171" s="74"/>
      <c r="I171" s="70"/>
      <c r="J171" s="74"/>
    </row>
    <row r="172" spans="1:10" ht="16.5" customHeight="1">
      <c r="A172" s="8" t="s">
        <v>73</v>
      </c>
      <c r="B172" s="8"/>
      <c r="C172" s="41" t="s">
        <v>46</v>
      </c>
      <c r="D172" s="10" t="e">
        <f>D173+D186+D190+D195+D199+#REF!+#REF!+D207+D211</f>
        <v>#REF!</v>
      </c>
      <c r="E172" s="10" t="e">
        <f>E173+E186+E190+E195+E199+#REF!+#REF!+E207+E211</f>
        <v>#REF!</v>
      </c>
      <c r="F172" s="66">
        <v>7617563</v>
      </c>
      <c r="G172" s="66">
        <v>7617490.96</v>
      </c>
      <c r="H172" s="72">
        <v>100</v>
      </c>
      <c r="I172" s="66">
        <v>7496106.9000000004</v>
      </c>
      <c r="J172" s="72">
        <v>101.6</v>
      </c>
    </row>
    <row r="173" spans="1:10">
      <c r="A173" s="11"/>
      <c r="B173" s="11" t="s">
        <v>144</v>
      </c>
      <c r="C173" s="30" t="s">
        <v>145</v>
      </c>
      <c r="D173" s="13" t="e">
        <f>D174+#REF!</f>
        <v>#REF!</v>
      </c>
      <c r="E173" s="13" t="e">
        <f>E174+#REF!</f>
        <v>#REF!</v>
      </c>
      <c r="F173" s="67">
        <v>4029810</v>
      </c>
      <c r="G173" s="67">
        <v>4029809.18</v>
      </c>
      <c r="H173" s="73">
        <v>100</v>
      </c>
      <c r="I173" s="67">
        <v>3940049.38</v>
      </c>
      <c r="J173" s="73">
        <v>102.3</v>
      </c>
    </row>
    <row r="174" spans="1:10">
      <c r="A174" s="15"/>
      <c r="B174" s="15"/>
      <c r="C174" s="16" t="s">
        <v>83</v>
      </c>
      <c r="D174" s="17" t="e">
        <f>#REF!+#REF!+#REF!</f>
        <v>#REF!</v>
      </c>
      <c r="E174" s="17" t="e">
        <f>#REF!+#REF!+#REF!</f>
        <v>#REF!</v>
      </c>
      <c r="F174" s="68">
        <v>4029810</v>
      </c>
      <c r="G174" s="68">
        <v>4029809.18</v>
      </c>
      <c r="H174" s="74">
        <v>100</v>
      </c>
      <c r="I174" s="68">
        <v>3926049.38</v>
      </c>
      <c r="J174" s="74">
        <v>102.6</v>
      </c>
    </row>
    <row r="175" spans="1:10" s="45" customFormat="1" ht="16.5" customHeight="1">
      <c r="A175" s="15"/>
      <c r="B175" s="15"/>
      <c r="C175" s="24" t="s">
        <v>86</v>
      </c>
      <c r="D175" s="19"/>
      <c r="E175" s="19"/>
      <c r="F175" s="69">
        <v>3090021</v>
      </c>
      <c r="G175" s="70">
        <v>3090020.62</v>
      </c>
      <c r="H175" s="75">
        <v>100</v>
      </c>
      <c r="I175" s="70">
        <v>2956620.21</v>
      </c>
      <c r="J175" s="75">
        <v>104.5</v>
      </c>
    </row>
    <row r="176" spans="1:10" ht="24" customHeight="1">
      <c r="A176" s="15"/>
      <c r="B176" s="15"/>
      <c r="C176" s="18" t="s">
        <v>84</v>
      </c>
      <c r="D176" s="19">
        <v>89000</v>
      </c>
      <c r="E176" s="19"/>
      <c r="F176" s="69">
        <v>729957</v>
      </c>
      <c r="G176" s="70">
        <v>729958.43</v>
      </c>
      <c r="H176" s="75">
        <v>100</v>
      </c>
      <c r="I176" s="70">
        <v>760795.49</v>
      </c>
      <c r="J176" s="75">
        <v>95.9</v>
      </c>
    </row>
    <row r="177" spans="1:10" ht="13.5" hidden="1" customHeight="1">
      <c r="A177" s="23"/>
      <c r="B177" s="23"/>
      <c r="C177" s="24" t="s">
        <v>87</v>
      </c>
      <c r="D177" s="19">
        <v>87550</v>
      </c>
      <c r="E177" s="19"/>
      <c r="F177" s="70"/>
      <c r="G177" s="70"/>
      <c r="H177" s="75"/>
      <c r="I177" s="70"/>
      <c r="J177" s="75"/>
    </row>
    <row r="178" spans="1:10" ht="13.5" customHeight="1">
      <c r="A178" s="23"/>
      <c r="B178" s="23"/>
      <c r="C178" s="18" t="s">
        <v>85</v>
      </c>
      <c r="D178" s="19">
        <v>4394566</v>
      </c>
      <c r="E178" s="17"/>
      <c r="F178" s="70">
        <v>209832</v>
      </c>
      <c r="G178" s="70">
        <v>209830.13</v>
      </c>
      <c r="H178" s="75">
        <v>100</v>
      </c>
      <c r="I178" s="70">
        <v>208633.68</v>
      </c>
      <c r="J178" s="75">
        <v>100.6</v>
      </c>
    </row>
    <row r="179" spans="1:10" ht="14.25" customHeight="1">
      <c r="A179" s="23"/>
      <c r="B179" s="23"/>
      <c r="C179" s="16" t="s">
        <v>88</v>
      </c>
      <c r="D179" s="17">
        <v>3420000</v>
      </c>
      <c r="E179" s="17"/>
      <c r="F179" s="71"/>
      <c r="G179" s="71"/>
      <c r="H179" s="74"/>
      <c r="I179" s="71">
        <v>14000</v>
      </c>
      <c r="J179" s="74"/>
    </row>
    <row r="180" spans="1:10" ht="0.75" customHeight="1">
      <c r="A180" s="15"/>
      <c r="B180" s="15"/>
      <c r="C180" s="24"/>
      <c r="D180" s="19"/>
      <c r="E180" s="19"/>
      <c r="F180" s="69"/>
      <c r="G180" s="70"/>
      <c r="H180" s="74"/>
      <c r="I180" s="70"/>
      <c r="J180" s="74"/>
    </row>
    <row r="181" spans="1:10">
      <c r="A181" s="11"/>
      <c r="B181" s="11" t="s">
        <v>146</v>
      </c>
      <c r="C181" s="30" t="s">
        <v>147</v>
      </c>
      <c r="D181" s="13" t="e">
        <f>D182</f>
        <v>#REF!</v>
      </c>
      <c r="E181" s="13" t="e">
        <f>E182</f>
        <v>#REF!</v>
      </c>
      <c r="F181" s="67">
        <v>161699</v>
      </c>
      <c r="G181" s="67">
        <v>161698.82</v>
      </c>
      <c r="H181" s="73">
        <v>100</v>
      </c>
      <c r="I181" s="67">
        <v>163667.78</v>
      </c>
      <c r="J181" s="73">
        <v>98.8</v>
      </c>
    </row>
    <row r="182" spans="1:10">
      <c r="A182" s="15"/>
      <c r="B182" s="15"/>
      <c r="C182" s="16" t="s">
        <v>83</v>
      </c>
      <c r="D182" s="17" t="e">
        <f>#REF!+#REF!+#REF!</f>
        <v>#REF!</v>
      </c>
      <c r="E182" s="17" t="e">
        <f>#REF!+#REF!+#REF!</f>
        <v>#REF!</v>
      </c>
      <c r="F182" s="68">
        <v>161699</v>
      </c>
      <c r="G182" s="68">
        <v>161698.82</v>
      </c>
      <c r="H182" s="74">
        <v>100</v>
      </c>
      <c r="I182" s="68">
        <v>163667.78</v>
      </c>
      <c r="J182" s="74">
        <v>98.8</v>
      </c>
    </row>
    <row r="183" spans="1:10" s="45" customFormat="1" ht="16.5" customHeight="1">
      <c r="A183" s="15"/>
      <c r="B183" s="15"/>
      <c r="C183" s="24" t="s">
        <v>86</v>
      </c>
      <c r="D183" s="19"/>
      <c r="E183" s="19"/>
      <c r="F183" s="69">
        <v>137498</v>
      </c>
      <c r="G183" s="70">
        <v>137496.16</v>
      </c>
      <c r="H183" s="75">
        <v>100</v>
      </c>
      <c r="I183" s="70">
        <v>123260</v>
      </c>
      <c r="J183" s="75">
        <v>111.5</v>
      </c>
    </row>
    <row r="184" spans="1:10" ht="25.5">
      <c r="A184" s="15"/>
      <c r="B184" s="15"/>
      <c r="C184" s="18" t="s">
        <v>84</v>
      </c>
      <c r="D184" s="19">
        <v>89000</v>
      </c>
      <c r="E184" s="19"/>
      <c r="F184" s="69">
        <v>11085</v>
      </c>
      <c r="G184" s="70">
        <v>11086.3</v>
      </c>
      <c r="H184" s="75">
        <v>100</v>
      </c>
      <c r="I184" s="70">
        <v>28958.28</v>
      </c>
      <c r="J184" s="75">
        <v>38.299999999999997</v>
      </c>
    </row>
    <row r="185" spans="1:10" ht="13.5" customHeight="1">
      <c r="A185" s="23"/>
      <c r="B185" s="23"/>
      <c r="C185" s="18" t="s">
        <v>85</v>
      </c>
      <c r="D185" s="19">
        <v>4394566</v>
      </c>
      <c r="E185" s="17"/>
      <c r="F185" s="70">
        <v>13116</v>
      </c>
      <c r="G185" s="70">
        <v>13116.36</v>
      </c>
      <c r="H185" s="75">
        <v>100</v>
      </c>
      <c r="I185" s="70">
        <v>11449.5</v>
      </c>
      <c r="J185" s="75">
        <v>114.6</v>
      </c>
    </row>
    <row r="186" spans="1:10">
      <c r="A186" s="11"/>
      <c r="B186" s="11" t="s">
        <v>148</v>
      </c>
      <c r="C186" s="30" t="s">
        <v>149</v>
      </c>
      <c r="D186" s="13" t="e">
        <f>D187</f>
        <v>#REF!</v>
      </c>
      <c r="E186" s="13" t="e">
        <f>E187</f>
        <v>#REF!</v>
      </c>
      <c r="F186" s="67">
        <v>1000000</v>
      </c>
      <c r="G186" s="67">
        <v>999929.29</v>
      </c>
      <c r="H186" s="73">
        <v>100</v>
      </c>
      <c r="I186" s="67">
        <v>869486.13</v>
      </c>
      <c r="J186" s="73">
        <v>115</v>
      </c>
    </row>
    <row r="187" spans="1:10">
      <c r="A187" s="15"/>
      <c r="B187" s="15"/>
      <c r="C187" s="16" t="s">
        <v>83</v>
      </c>
      <c r="D187" s="17" t="e">
        <f>#REF!+#REF!+#REF!</f>
        <v>#REF!</v>
      </c>
      <c r="E187" s="17" t="e">
        <f>#REF!+#REF!+#REF!</f>
        <v>#REF!</v>
      </c>
      <c r="F187" s="68">
        <v>711000</v>
      </c>
      <c r="G187" s="68">
        <v>711000</v>
      </c>
      <c r="H187" s="74">
        <v>100</v>
      </c>
      <c r="I187" s="68">
        <v>652438</v>
      </c>
      <c r="J187" s="74">
        <v>109</v>
      </c>
    </row>
    <row r="188" spans="1:10" ht="13.5" customHeight="1">
      <c r="A188" s="23"/>
      <c r="B188" s="23"/>
      <c r="C188" s="18" t="s">
        <v>150</v>
      </c>
      <c r="D188" s="19">
        <v>4394566</v>
      </c>
      <c r="E188" s="17"/>
      <c r="F188" s="70">
        <v>711000</v>
      </c>
      <c r="G188" s="70">
        <v>711000</v>
      </c>
      <c r="H188" s="75">
        <v>100</v>
      </c>
      <c r="I188" s="70">
        <v>652438</v>
      </c>
      <c r="J188" s="75">
        <v>109</v>
      </c>
    </row>
    <row r="189" spans="1:10" ht="14.25" customHeight="1">
      <c r="A189" s="23"/>
      <c r="B189" s="23"/>
      <c r="C189" s="16" t="s">
        <v>88</v>
      </c>
      <c r="D189" s="17">
        <v>3420000</v>
      </c>
      <c r="E189" s="17"/>
      <c r="F189" s="71">
        <v>289000</v>
      </c>
      <c r="G189" s="71">
        <v>288929.28999999998</v>
      </c>
      <c r="H189" s="74">
        <v>100</v>
      </c>
      <c r="I189" s="71">
        <v>217048.13</v>
      </c>
      <c r="J189" s="74">
        <v>133.1</v>
      </c>
    </row>
    <row r="190" spans="1:10">
      <c r="A190" s="29"/>
      <c r="B190" s="11" t="s">
        <v>74</v>
      </c>
      <c r="C190" s="22" t="s">
        <v>151</v>
      </c>
      <c r="D190" s="13" t="e">
        <f>D191</f>
        <v>#REF!</v>
      </c>
      <c r="E190" s="13" t="e">
        <f>E191</f>
        <v>#REF!</v>
      </c>
      <c r="F190" s="67">
        <v>1847928</v>
      </c>
      <c r="G190" s="67">
        <v>1847928.37</v>
      </c>
      <c r="H190" s="73">
        <v>100</v>
      </c>
      <c r="I190" s="67">
        <v>1933822.41</v>
      </c>
      <c r="J190" s="73">
        <v>95.6</v>
      </c>
    </row>
    <row r="191" spans="1:10">
      <c r="A191" s="15"/>
      <c r="B191" s="15"/>
      <c r="C191" s="16" t="s">
        <v>83</v>
      </c>
      <c r="D191" s="17" t="e">
        <f>#REF!+#REF!+#REF!+#REF!</f>
        <v>#REF!</v>
      </c>
      <c r="E191" s="17" t="e">
        <f>#REF!+#REF!+#REF!+#REF!</f>
        <v>#REF!</v>
      </c>
      <c r="F191" s="68">
        <v>1847928</v>
      </c>
      <c r="G191" s="68">
        <v>1847928.37</v>
      </c>
      <c r="H191" s="74">
        <v>100</v>
      </c>
      <c r="I191" s="68">
        <v>1933822.41</v>
      </c>
      <c r="J191" s="74">
        <v>95.6</v>
      </c>
    </row>
    <row r="192" spans="1:10" s="45" customFormat="1" ht="16.5" customHeight="1">
      <c r="A192" s="15"/>
      <c r="B192" s="15"/>
      <c r="C192" s="24" t="s">
        <v>86</v>
      </c>
      <c r="D192" s="19"/>
      <c r="E192" s="19"/>
      <c r="F192" s="69">
        <v>1476774</v>
      </c>
      <c r="G192" s="70">
        <v>1476774.47</v>
      </c>
      <c r="H192" s="75">
        <v>100</v>
      </c>
      <c r="I192" s="70">
        <v>1568430.84</v>
      </c>
      <c r="J192" s="75">
        <v>94.2</v>
      </c>
    </row>
    <row r="193" spans="1:10" ht="25.5">
      <c r="A193" s="15"/>
      <c r="B193" s="15"/>
      <c r="C193" s="18" t="s">
        <v>84</v>
      </c>
      <c r="D193" s="19">
        <v>89000</v>
      </c>
      <c r="E193" s="19"/>
      <c r="F193" s="69">
        <v>259236</v>
      </c>
      <c r="G193" s="70">
        <v>259236.1</v>
      </c>
      <c r="H193" s="75">
        <v>100</v>
      </c>
      <c r="I193" s="70">
        <v>251235.87</v>
      </c>
      <c r="J193" s="75">
        <v>103.2</v>
      </c>
    </row>
    <row r="194" spans="1:10" ht="13.5" customHeight="1">
      <c r="A194" s="23"/>
      <c r="B194" s="23"/>
      <c r="C194" s="18" t="s">
        <v>85</v>
      </c>
      <c r="D194" s="19">
        <v>4394566</v>
      </c>
      <c r="E194" s="17"/>
      <c r="F194" s="70">
        <v>111918</v>
      </c>
      <c r="G194" s="70">
        <v>111917.8</v>
      </c>
      <c r="H194" s="75">
        <v>100</v>
      </c>
      <c r="I194" s="70">
        <v>114155.7</v>
      </c>
      <c r="J194" s="75">
        <v>98</v>
      </c>
    </row>
    <row r="195" spans="1:10">
      <c r="A195" s="11"/>
      <c r="B195" s="11" t="s">
        <v>154</v>
      </c>
      <c r="C195" s="30" t="s">
        <v>153</v>
      </c>
      <c r="D195" s="13" t="e">
        <f>D196</f>
        <v>#REF!</v>
      </c>
      <c r="E195" s="13" t="e">
        <f>E196</f>
        <v>#REF!</v>
      </c>
      <c r="F195" s="67">
        <v>263978</v>
      </c>
      <c r="G195" s="67">
        <v>263978.33</v>
      </c>
      <c r="H195" s="73">
        <v>100</v>
      </c>
      <c r="I195" s="67">
        <v>259215</v>
      </c>
      <c r="J195" s="73">
        <v>101.8</v>
      </c>
    </row>
    <row r="196" spans="1:10">
      <c r="A196" s="15"/>
      <c r="B196" s="15"/>
      <c r="C196" s="16" t="s">
        <v>83</v>
      </c>
      <c r="D196" s="17" t="e">
        <f>#REF!+#REF!+#REF!</f>
        <v>#REF!</v>
      </c>
      <c r="E196" s="17" t="e">
        <f>#REF!+#REF!+#REF!</f>
        <v>#REF!</v>
      </c>
      <c r="F196" s="68">
        <v>263978</v>
      </c>
      <c r="G196" s="68">
        <v>263978.33</v>
      </c>
      <c r="H196" s="74">
        <v>100</v>
      </c>
      <c r="I196" s="68">
        <v>259215</v>
      </c>
      <c r="J196" s="74">
        <v>101.8</v>
      </c>
    </row>
    <row r="197" spans="1:10" s="45" customFormat="1" ht="16.5" hidden="1" customHeight="1">
      <c r="A197" s="15"/>
      <c r="B197" s="15"/>
      <c r="C197" s="24" t="s">
        <v>86</v>
      </c>
      <c r="D197" s="19"/>
      <c r="E197" s="19"/>
      <c r="F197" s="69"/>
      <c r="G197" s="70"/>
      <c r="H197" s="75"/>
      <c r="I197" s="70"/>
      <c r="J197" s="75"/>
    </row>
    <row r="198" spans="1:10" ht="25.5">
      <c r="A198" s="15"/>
      <c r="B198" s="15"/>
      <c r="C198" s="18" t="s">
        <v>84</v>
      </c>
      <c r="D198" s="19">
        <v>89000</v>
      </c>
      <c r="E198" s="19"/>
      <c r="F198" s="69">
        <v>263978</v>
      </c>
      <c r="G198" s="70">
        <v>263978.33</v>
      </c>
      <c r="H198" s="75">
        <v>100</v>
      </c>
      <c r="I198" s="70">
        <v>259215</v>
      </c>
      <c r="J198" s="75">
        <v>101.8</v>
      </c>
    </row>
    <row r="199" spans="1:10" ht="17.25" customHeight="1">
      <c r="A199" s="11"/>
      <c r="B199" s="11" t="s">
        <v>152</v>
      </c>
      <c r="C199" s="30" t="s">
        <v>155</v>
      </c>
      <c r="D199" s="13" t="e">
        <f>D200</f>
        <v>#REF!</v>
      </c>
      <c r="E199" s="13" t="e">
        <f>E200</f>
        <v>#REF!</v>
      </c>
      <c r="F199" s="67">
        <v>279758</v>
      </c>
      <c r="G199" s="67">
        <v>279757.67</v>
      </c>
      <c r="H199" s="73">
        <v>100</v>
      </c>
      <c r="I199" s="67">
        <v>275908</v>
      </c>
      <c r="J199" s="73">
        <v>101.4</v>
      </c>
    </row>
    <row r="200" spans="1:10">
      <c r="A200" s="15"/>
      <c r="B200" s="15"/>
      <c r="C200" s="16" t="s">
        <v>83</v>
      </c>
      <c r="D200" s="17" t="e">
        <f>#REF!+#REF!+#REF!+#REF!</f>
        <v>#REF!</v>
      </c>
      <c r="E200" s="17" t="e">
        <f>#REF!+#REF!+#REF!+#REF!</f>
        <v>#REF!</v>
      </c>
      <c r="F200" s="68">
        <v>279758</v>
      </c>
      <c r="G200" s="68">
        <v>279757.67</v>
      </c>
      <c r="H200" s="74">
        <v>100</v>
      </c>
      <c r="I200" s="68">
        <v>275908</v>
      </c>
      <c r="J200" s="74">
        <v>101.4</v>
      </c>
    </row>
    <row r="201" spans="1:10" s="45" customFormat="1" ht="16.5" customHeight="1">
      <c r="A201" s="15"/>
      <c r="B201" s="15"/>
      <c r="C201" s="24" t="s">
        <v>86</v>
      </c>
      <c r="D201" s="19"/>
      <c r="E201" s="19"/>
      <c r="F201" s="69">
        <v>237116</v>
      </c>
      <c r="G201" s="70">
        <v>237115.28</v>
      </c>
      <c r="H201" s="75">
        <v>100</v>
      </c>
      <c r="I201" s="70">
        <v>231737.77</v>
      </c>
      <c r="J201" s="75">
        <v>102.3</v>
      </c>
    </row>
    <row r="202" spans="1:10" ht="24" customHeight="1">
      <c r="A202" s="15"/>
      <c r="B202" s="15"/>
      <c r="C202" s="18" t="s">
        <v>84</v>
      </c>
      <c r="D202" s="19">
        <v>89000</v>
      </c>
      <c r="E202" s="19"/>
      <c r="F202" s="69">
        <v>42416</v>
      </c>
      <c r="G202" s="70">
        <v>42415.99</v>
      </c>
      <c r="H202" s="75">
        <v>100</v>
      </c>
      <c r="I202" s="70">
        <v>43967.23</v>
      </c>
      <c r="J202" s="75">
        <v>96.5</v>
      </c>
    </row>
    <row r="203" spans="1:10" ht="13.5" hidden="1" customHeight="1">
      <c r="A203" s="23"/>
      <c r="B203" s="23"/>
      <c r="C203" s="24" t="s">
        <v>87</v>
      </c>
      <c r="D203" s="19">
        <v>87550</v>
      </c>
      <c r="E203" s="19"/>
      <c r="F203" s="70"/>
      <c r="G203" s="70"/>
      <c r="H203" s="75"/>
      <c r="I203" s="70"/>
      <c r="J203" s="75"/>
    </row>
    <row r="204" spans="1:10" ht="13.5" customHeight="1">
      <c r="A204" s="23"/>
      <c r="B204" s="23"/>
      <c r="C204" s="18" t="s">
        <v>85</v>
      </c>
      <c r="D204" s="19">
        <v>4394566</v>
      </c>
      <c r="E204" s="17"/>
      <c r="F204" s="70">
        <v>226</v>
      </c>
      <c r="G204" s="70">
        <v>226.4</v>
      </c>
      <c r="H204" s="75">
        <v>100.2</v>
      </c>
      <c r="I204" s="70">
        <v>200</v>
      </c>
      <c r="J204" s="75">
        <v>113.2</v>
      </c>
    </row>
    <row r="205" spans="1:10" ht="14.25" hidden="1" customHeight="1">
      <c r="A205" s="23"/>
      <c r="B205" s="23"/>
      <c r="C205" s="16" t="s">
        <v>88</v>
      </c>
      <c r="D205" s="17">
        <v>3420000</v>
      </c>
      <c r="E205" s="17"/>
      <c r="F205" s="71"/>
      <c r="G205" s="71"/>
      <c r="H205" s="74"/>
      <c r="I205" s="71"/>
      <c r="J205" s="94"/>
    </row>
    <row r="206" spans="1:10" hidden="1">
      <c r="A206" s="15"/>
      <c r="B206" s="15"/>
      <c r="C206" s="18"/>
      <c r="D206" s="19">
        <v>112870</v>
      </c>
      <c r="E206" s="19"/>
      <c r="F206" s="70"/>
      <c r="G206" s="70"/>
      <c r="H206" s="75"/>
      <c r="I206" s="70"/>
      <c r="J206" s="75"/>
    </row>
    <row r="207" spans="1:10" ht="16.5" customHeight="1">
      <c r="A207" s="11"/>
      <c r="B207" s="11" t="s">
        <v>47</v>
      </c>
      <c r="C207" s="36" t="s">
        <v>48</v>
      </c>
      <c r="D207" s="13" t="e">
        <f>D208</f>
        <v>#REF!</v>
      </c>
      <c r="E207" s="13" t="e">
        <f>E208</f>
        <v>#REF!</v>
      </c>
      <c r="F207" s="67">
        <v>32529</v>
      </c>
      <c r="G207" s="67">
        <v>32528.78</v>
      </c>
      <c r="H207" s="73">
        <v>100</v>
      </c>
      <c r="I207" s="67">
        <v>29871.39</v>
      </c>
      <c r="J207" s="73">
        <v>108.9</v>
      </c>
    </row>
    <row r="208" spans="1:10">
      <c r="A208" s="15"/>
      <c r="B208" s="15"/>
      <c r="C208" s="16" t="s">
        <v>83</v>
      </c>
      <c r="D208" s="17" t="e">
        <f>#REF!+#REF!+#REF!</f>
        <v>#REF!</v>
      </c>
      <c r="E208" s="17" t="e">
        <f>#REF!+#REF!+#REF!</f>
        <v>#REF!</v>
      </c>
      <c r="F208" s="68">
        <v>32529</v>
      </c>
      <c r="G208" s="68">
        <v>32528.78</v>
      </c>
      <c r="H208" s="74">
        <v>100</v>
      </c>
      <c r="I208" s="68">
        <v>29871.39</v>
      </c>
      <c r="J208" s="74">
        <v>108.9</v>
      </c>
    </row>
    <row r="209" spans="1:10" ht="25.5">
      <c r="A209" s="15"/>
      <c r="B209" s="15"/>
      <c r="C209" s="18" t="s">
        <v>84</v>
      </c>
      <c r="D209" s="19">
        <v>89000</v>
      </c>
      <c r="E209" s="19"/>
      <c r="F209" s="69">
        <v>32529</v>
      </c>
      <c r="G209" s="70">
        <v>32528.78</v>
      </c>
      <c r="H209" s="75">
        <v>100</v>
      </c>
      <c r="I209" s="70">
        <v>29871.39</v>
      </c>
      <c r="J209" s="75">
        <v>108.9</v>
      </c>
    </row>
    <row r="210" spans="1:10" hidden="1">
      <c r="A210" s="15"/>
      <c r="B210" s="15"/>
      <c r="C210" s="18"/>
      <c r="D210" s="19">
        <v>112870</v>
      </c>
      <c r="E210" s="19"/>
      <c r="F210" s="70"/>
      <c r="G210" s="70"/>
      <c r="H210" s="20"/>
      <c r="I210" s="70"/>
      <c r="J210" s="75"/>
    </row>
    <row r="211" spans="1:10">
      <c r="A211" s="11"/>
      <c r="B211" s="11" t="s">
        <v>75</v>
      </c>
      <c r="C211" s="30" t="s">
        <v>49</v>
      </c>
      <c r="D211" s="13" t="e">
        <f>D212</f>
        <v>#REF!</v>
      </c>
      <c r="E211" s="13" t="e">
        <f>E212</f>
        <v>#REF!</v>
      </c>
      <c r="F211" s="67">
        <v>1861</v>
      </c>
      <c r="G211" s="67">
        <v>1860.52</v>
      </c>
      <c r="H211" s="73">
        <v>100</v>
      </c>
      <c r="I211" s="67">
        <v>24086.81</v>
      </c>
      <c r="J211" s="73">
        <v>7.7</v>
      </c>
    </row>
    <row r="212" spans="1:10">
      <c r="A212" s="15"/>
      <c r="B212" s="15"/>
      <c r="C212" s="16" t="s">
        <v>83</v>
      </c>
      <c r="D212" s="17" t="e">
        <f>#REF!</f>
        <v>#REF!</v>
      </c>
      <c r="E212" s="17" t="e">
        <f>#REF!</f>
        <v>#REF!</v>
      </c>
      <c r="F212" s="68">
        <v>1861</v>
      </c>
      <c r="G212" s="68">
        <v>1860.52</v>
      </c>
      <c r="H212" s="74">
        <v>100</v>
      </c>
      <c r="I212" s="68">
        <v>6636.13</v>
      </c>
      <c r="J212" s="74">
        <v>28</v>
      </c>
    </row>
    <row r="213" spans="1:10" s="45" customFormat="1" ht="16.5" customHeight="1">
      <c r="A213" s="15"/>
      <c r="B213" s="15"/>
      <c r="C213" s="24" t="s">
        <v>86</v>
      </c>
      <c r="D213" s="19"/>
      <c r="E213" s="19"/>
      <c r="F213" s="69">
        <v>480</v>
      </c>
      <c r="G213" s="70">
        <v>480</v>
      </c>
      <c r="H213" s="75">
        <v>100</v>
      </c>
      <c r="I213" s="70"/>
      <c r="J213" s="75"/>
    </row>
    <row r="214" spans="1:10" ht="25.5">
      <c r="A214" s="15"/>
      <c r="B214" s="15"/>
      <c r="C214" s="18" t="s">
        <v>84</v>
      </c>
      <c r="D214" s="19">
        <v>89000</v>
      </c>
      <c r="E214" s="19"/>
      <c r="F214" s="69">
        <v>1200</v>
      </c>
      <c r="G214" s="70">
        <v>1199.99</v>
      </c>
      <c r="H214" s="75">
        <v>100</v>
      </c>
      <c r="I214" s="70">
        <v>6636.13</v>
      </c>
      <c r="J214" s="75">
        <v>18.100000000000001</v>
      </c>
    </row>
    <row r="215" spans="1:10" ht="13.5" customHeight="1">
      <c r="A215" s="23"/>
      <c r="B215" s="23"/>
      <c r="C215" s="18" t="s">
        <v>85</v>
      </c>
      <c r="D215" s="19">
        <v>4394566</v>
      </c>
      <c r="E215" s="17"/>
      <c r="F215" s="70">
        <v>181</v>
      </c>
      <c r="G215" s="70">
        <v>180.53</v>
      </c>
      <c r="H215" s="75">
        <v>100</v>
      </c>
      <c r="I215" s="70"/>
      <c r="J215" s="75"/>
    </row>
    <row r="216" spans="1:10" ht="14.25" customHeight="1">
      <c r="A216" s="23"/>
      <c r="B216" s="23"/>
      <c r="C216" s="16" t="s">
        <v>88</v>
      </c>
      <c r="D216" s="17">
        <v>3420000</v>
      </c>
      <c r="E216" s="17"/>
      <c r="F216" s="71"/>
      <c r="G216" s="71"/>
      <c r="H216" s="74"/>
      <c r="I216" s="71">
        <v>17450.68</v>
      </c>
      <c r="J216" s="74"/>
    </row>
    <row r="217" spans="1:10">
      <c r="A217" s="8" t="s">
        <v>50</v>
      </c>
      <c r="B217" s="8"/>
      <c r="C217" s="9" t="s">
        <v>51</v>
      </c>
      <c r="D217" s="10" t="e">
        <f>D218+D221+#REF!</f>
        <v>#REF!</v>
      </c>
      <c r="E217" s="10" t="e">
        <f>E218+E221+#REF!</f>
        <v>#REF!</v>
      </c>
      <c r="F217" s="66">
        <v>124700</v>
      </c>
      <c r="G217" s="66">
        <v>98875.57</v>
      </c>
      <c r="H217" s="72">
        <v>79.3</v>
      </c>
      <c r="I217" s="66">
        <v>87056.8</v>
      </c>
      <c r="J217" s="72">
        <v>113.6</v>
      </c>
    </row>
    <row r="218" spans="1:10">
      <c r="A218" s="11"/>
      <c r="B218" s="11" t="s">
        <v>156</v>
      </c>
      <c r="C218" s="22" t="s">
        <v>157</v>
      </c>
      <c r="D218" s="13" t="e">
        <f>#REF!+#REF!</f>
        <v>#REF!</v>
      </c>
      <c r="E218" s="13" t="e">
        <f>#REF!+#REF!</f>
        <v>#REF!</v>
      </c>
      <c r="F218" s="67">
        <v>5206</v>
      </c>
      <c r="G218" s="67">
        <v>5205.9799999999996</v>
      </c>
      <c r="H218" s="73">
        <v>100</v>
      </c>
      <c r="I218" s="67">
        <v>3586.22</v>
      </c>
      <c r="J218" s="73">
        <v>145.19999999999999</v>
      </c>
    </row>
    <row r="219" spans="1:10">
      <c r="A219" s="25"/>
      <c r="B219" s="25"/>
      <c r="C219" s="16" t="s">
        <v>83</v>
      </c>
      <c r="D219" s="26"/>
      <c r="E219" s="26"/>
      <c r="F219" s="71">
        <v>5206</v>
      </c>
      <c r="G219" s="71">
        <v>5205.9799999999996</v>
      </c>
      <c r="H219" s="94">
        <v>100</v>
      </c>
      <c r="I219" s="71">
        <v>3586.22</v>
      </c>
      <c r="J219" s="74">
        <v>145.19999999999999</v>
      </c>
    </row>
    <row r="220" spans="1:10" ht="25.5">
      <c r="A220" s="15"/>
      <c r="B220" s="15"/>
      <c r="C220" s="18" t="s">
        <v>84</v>
      </c>
      <c r="D220" s="19">
        <v>89000</v>
      </c>
      <c r="E220" s="19"/>
      <c r="F220" s="69">
        <v>5206</v>
      </c>
      <c r="G220" s="70">
        <v>5205.9799999999996</v>
      </c>
      <c r="H220" s="75">
        <v>100</v>
      </c>
      <c r="I220" s="70">
        <v>3586.22</v>
      </c>
      <c r="J220" s="75">
        <v>145.19999999999999</v>
      </c>
    </row>
    <row r="221" spans="1:10">
      <c r="A221" s="11"/>
      <c r="B221" s="11" t="s">
        <v>158</v>
      </c>
      <c r="C221" s="12" t="s">
        <v>159</v>
      </c>
      <c r="D221" s="13" t="e">
        <f>D222</f>
        <v>#REF!</v>
      </c>
      <c r="E221" s="13" t="e">
        <f>E222</f>
        <v>#REF!</v>
      </c>
      <c r="F221" s="67">
        <v>119494</v>
      </c>
      <c r="G221" s="67">
        <v>93669.59</v>
      </c>
      <c r="H221" s="73">
        <v>78.400000000000006</v>
      </c>
      <c r="I221" s="67">
        <v>83470.58</v>
      </c>
      <c r="J221" s="73">
        <v>112.2</v>
      </c>
    </row>
    <row r="222" spans="1:10">
      <c r="A222" s="42"/>
      <c r="B222" s="42"/>
      <c r="C222" s="16" t="s">
        <v>83</v>
      </c>
      <c r="D222" s="43" t="e">
        <f>#REF!</f>
        <v>#REF!</v>
      </c>
      <c r="E222" s="43" t="e">
        <f>#REF!</f>
        <v>#REF!</v>
      </c>
      <c r="F222" s="68">
        <v>119494</v>
      </c>
      <c r="G222" s="68">
        <v>93669.59</v>
      </c>
      <c r="H222" s="74">
        <v>78.400000000000006</v>
      </c>
      <c r="I222" s="68">
        <v>83470.58</v>
      </c>
      <c r="J222" s="74">
        <v>112.2</v>
      </c>
    </row>
    <row r="223" spans="1:10" s="45" customFormat="1" ht="16.5" customHeight="1">
      <c r="A223" s="15"/>
      <c r="B223" s="15"/>
      <c r="C223" s="24" t="s">
        <v>86</v>
      </c>
      <c r="D223" s="19"/>
      <c r="E223" s="19"/>
      <c r="F223" s="69">
        <v>36453</v>
      </c>
      <c r="G223" s="70">
        <v>34870.42</v>
      </c>
      <c r="H223" s="75">
        <v>95.7</v>
      </c>
      <c r="I223" s="70">
        <v>34233.410000000003</v>
      </c>
      <c r="J223" s="75">
        <v>101.9</v>
      </c>
    </row>
    <row r="224" spans="1:10" ht="25.5">
      <c r="A224" s="15"/>
      <c r="B224" s="15"/>
      <c r="C224" s="18" t="s">
        <v>84</v>
      </c>
      <c r="D224" s="19">
        <v>89000</v>
      </c>
      <c r="E224" s="19"/>
      <c r="F224" s="69">
        <v>76041</v>
      </c>
      <c r="G224" s="70">
        <v>51799.17</v>
      </c>
      <c r="H224" s="75">
        <v>68.099999999999994</v>
      </c>
      <c r="I224" s="70">
        <v>42737.17</v>
      </c>
      <c r="J224" s="75">
        <v>121.2</v>
      </c>
    </row>
    <row r="225" spans="1:10" ht="13.5" customHeight="1">
      <c r="A225" s="23"/>
      <c r="B225" s="23"/>
      <c r="C225" s="24" t="s">
        <v>87</v>
      </c>
      <c r="D225" s="19">
        <v>87550</v>
      </c>
      <c r="E225" s="19"/>
      <c r="F225" s="70">
        <v>7000</v>
      </c>
      <c r="G225" s="70">
        <v>7000</v>
      </c>
      <c r="H225" s="75">
        <v>100</v>
      </c>
      <c r="I225" s="70">
        <v>6500</v>
      </c>
      <c r="J225" s="75">
        <v>107.7</v>
      </c>
    </row>
    <row r="226" spans="1:10">
      <c r="A226" s="8" t="s">
        <v>52</v>
      </c>
      <c r="B226" s="8"/>
      <c r="C226" s="9" t="s">
        <v>53</v>
      </c>
      <c r="D226" s="10" t="e">
        <f>#REF!+D227+D235+D238+D247+D252+#REF!</f>
        <v>#REF!</v>
      </c>
      <c r="E226" s="10" t="e">
        <f>#REF!+E227+E235+E238+E247+E252+#REF!</f>
        <v>#REF!</v>
      </c>
      <c r="F226" s="66">
        <v>4979637</v>
      </c>
      <c r="G226" s="66">
        <v>4939863.47</v>
      </c>
      <c r="H226" s="72">
        <v>99.2</v>
      </c>
      <c r="I226" s="66">
        <v>4394581.6900000004</v>
      </c>
      <c r="J226" s="72">
        <v>112.4</v>
      </c>
    </row>
    <row r="227" spans="1:10">
      <c r="A227" s="11"/>
      <c r="B227" s="11" t="s">
        <v>76</v>
      </c>
      <c r="C227" s="22" t="s">
        <v>54</v>
      </c>
      <c r="D227" s="13" t="e">
        <f>D228</f>
        <v>#REF!</v>
      </c>
      <c r="E227" s="13" t="e">
        <f>E228</f>
        <v>#REF!</v>
      </c>
      <c r="F227" s="67">
        <v>109595</v>
      </c>
      <c r="G227" s="67">
        <v>109114.51</v>
      </c>
      <c r="H227" s="73">
        <v>99.6</v>
      </c>
      <c r="I227" s="67">
        <v>93095.01</v>
      </c>
      <c r="J227" s="73">
        <v>117.2</v>
      </c>
    </row>
    <row r="228" spans="1:10">
      <c r="A228" s="42"/>
      <c r="B228" s="42"/>
      <c r="C228" s="16" t="s">
        <v>83</v>
      </c>
      <c r="D228" s="43" t="e">
        <f>#REF!+#REF!+#REF!</f>
        <v>#REF!</v>
      </c>
      <c r="E228" s="43" t="e">
        <f>#REF!+#REF!+#REF!</f>
        <v>#REF!</v>
      </c>
      <c r="F228" s="68">
        <v>109595</v>
      </c>
      <c r="G228" s="68">
        <v>109114.51</v>
      </c>
      <c r="H228" s="74">
        <v>99.6</v>
      </c>
      <c r="I228" s="68">
        <v>93095.01</v>
      </c>
      <c r="J228" s="74">
        <v>117.2</v>
      </c>
    </row>
    <row r="229" spans="1:10" ht="25.5">
      <c r="A229" s="15"/>
      <c r="B229" s="15"/>
      <c r="C229" s="18" t="s">
        <v>84</v>
      </c>
      <c r="D229" s="19">
        <v>89000</v>
      </c>
      <c r="E229" s="19"/>
      <c r="F229" s="69">
        <v>109595</v>
      </c>
      <c r="G229" s="70">
        <v>109114.51</v>
      </c>
      <c r="H229" s="75">
        <v>99.6</v>
      </c>
      <c r="I229" s="70">
        <v>93095.01</v>
      </c>
      <c r="J229" s="75">
        <v>117.2</v>
      </c>
    </row>
    <row r="230" spans="1:10" ht="43.5" customHeight="1">
      <c r="A230" s="11"/>
      <c r="B230" s="11" t="s">
        <v>160</v>
      </c>
      <c r="C230" s="12" t="s">
        <v>161</v>
      </c>
      <c r="D230" s="13" t="e">
        <f>D231</f>
        <v>#REF!</v>
      </c>
      <c r="E230" s="13" t="e">
        <f>E231</f>
        <v>#REF!</v>
      </c>
      <c r="F230" s="67">
        <v>3217480</v>
      </c>
      <c r="G230" s="67">
        <v>3193428.59</v>
      </c>
      <c r="H230" s="73">
        <v>99.3</v>
      </c>
      <c r="I230" s="67">
        <v>2688869.79</v>
      </c>
      <c r="J230" s="73">
        <v>118.8</v>
      </c>
    </row>
    <row r="231" spans="1:10">
      <c r="A231" s="42"/>
      <c r="B231" s="42"/>
      <c r="C231" s="40" t="s">
        <v>83</v>
      </c>
      <c r="D231" s="43" t="e">
        <f>#REF!+#REF!+#REF!+#REF!</f>
        <v>#REF!</v>
      </c>
      <c r="E231" s="43" t="e">
        <f>#REF!+#REF!+#REF!+#REF!</f>
        <v>#REF!</v>
      </c>
      <c r="F231" s="68">
        <v>3217480</v>
      </c>
      <c r="G231" s="68">
        <v>3193428.59</v>
      </c>
      <c r="H231" s="74">
        <v>99.3</v>
      </c>
      <c r="I231" s="68">
        <v>2688869.79</v>
      </c>
      <c r="J231" s="74">
        <v>118.8</v>
      </c>
    </row>
    <row r="232" spans="1:10" s="45" customFormat="1" ht="16.5" customHeight="1">
      <c r="A232" s="15"/>
      <c r="B232" s="15"/>
      <c r="C232" s="77" t="s">
        <v>86</v>
      </c>
      <c r="D232" s="19"/>
      <c r="E232" s="19"/>
      <c r="F232" s="69">
        <v>58132</v>
      </c>
      <c r="G232" s="70">
        <v>58080.6</v>
      </c>
      <c r="H232" s="75">
        <v>99.9</v>
      </c>
      <c r="I232" s="70">
        <v>56961.55</v>
      </c>
      <c r="J232" s="75">
        <v>102</v>
      </c>
    </row>
    <row r="233" spans="1:10" ht="25.5">
      <c r="A233" s="15"/>
      <c r="B233" s="15"/>
      <c r="C233" s="18" t="s">
        <v>194</v>
      </c>
      <c r="D233" s="19">
        <v>89000</v>
      </c>
      <c r="E233" s="19"/>
      <c r="F233" s="69">
        <v>131099</v>
      </c>
      <c r="G233" s="70">
        <v>128568.27</v>
      </c>
      <c r="H233" s="75">
        <v>98.1</v>
      </c>
      <c r="I233" s="70">
        <v>64200.61</v>
      </c>
      <c r="J233" s="75">
        <v>200.3</v>
      </c>
    </row>
    <row r="234" spans="1:10" ht="13.5" customHeight="1">
      <c r="A234" s="23"/>
      <c r="B234" s="23"/>
      <c r="C234" s="18" t="s">
        <v>85</v>
      </c>
      <c r="D234" s="19">
        <v>4394566</v>
      </c>
      <c r="E234" s="17"/>
      <c r="F234" s="70">
        <v>3028249</v>
      </c>
      <c r="G234" s="70">
        <v>3006779.72</v>
      </c>
      <c r="H234" s="70">
        <v>99.3</v>
      </c>
      <c r="I234" s="70">
        <v>2567707.63</v>
      </c>
      <c r="J234" s="70">
        <v>117.1</v>
      </c>
    </row>
    <row r="235" spans="1:10" ht="63.75">
      <c r="A235" s="11"/>
      <c r="B235" s="11" t="s">
        <v>162</v>
      </c>
      <c r="C235" s="12" t="s">
        <v>163</v>
      </c>
      <c r="D235" s="13" t="e">
        <f>D236</f>
        <v>#REF!</v>
      </c>
      <c r="E235" s="13" t="e">
        <f>E236</f>
        <v>#REF!</v>
      </c>
      <c r="F235" s="67">
        <v>35184</v>
      </c>
      <c r="G235" s="67">
        <v>33745.22</v>
      </c>
      <c r="H235" s="73">
        <v>95.9</v>
      </c>
      <c r="I235" s="67">
        <v>24159.62</v>
      </c>
      <c r="J235" s="73">
        <v>139.69999999999999</v>
      </c>
    </row>
    <row r="236" spans="1:10">
      <c r="A236" s="42"/>
      <c r="B236" s="42"/>
      <c r="C236" s="16" t="s">
        <v>83</v>
      </c>
      <c r="D236" s="43" t="e">
        <f>#REF!+#REF!+#REF!+#REF!</f>
        <v>#REF!</v>
      </c>
      <c r="E236" s="43" t="e">
        <f>#REF!+#REF!+#REF!+#REF!</f>
        <v>#REF!</v>
      </c>
      <c r="F236" s="68">
        <v>35184</v>
      </c>
      <c r="G236" s="68">
        <v>33745.22</v>
      </c>
      <c r="H236" s="74">
        <v>95.9</v>
      </c>
      <c r="I236" s="68">
        <v>24159.62</v>
      </c>
      <c r="J236" s="74">
        <v>139.69999999999999</v>
      </c>
    </row>
    <row r="237" spans="1:10" ht="25.5">
      <c r="A237" s="15"/>
      <c r="B237" s="15"/>
      <c r="C237" s="18" t="s">
        <v>84</v>
      </c>
      <c r="D237" s="19">
        <v>89000</v>
      </c>
      <c r="E237" s="19"/>
      <c r="F237" s="70">
        <v>35184</v>
      </c>
      <c r="G237" s="70">
        <v>33745.22</v>
      </c>
      <c r="H237" s="75">
        <v>95.9</v>
      </c>
      <c r="I237" s="70">
        <v>24159.62</v>
      </c>
      <c r="J237" s="75">
        <v>139.69999999999999</v>
      </c>
    </row>
    <row r="238" spans="1:10" ht="25.5">
      <c r="A238" s="11"/>
      <c r="B238" s="11" t="s">
        <v>164</v>
      </c>
      <c r="C238" s="12" t="s">
        <v>165</v>
      </c>
      <c r="D238" s="13" t="e">
        <f>D239</f>
        <v>#REF!</v>
      </c>
      <c r="E238" s="13" t="e">
        <f>E239</f>
        <v>#REF!</v>
      </c>
      <c r="F238" s="67">
        <v>327218</v>
      </c>
      <c r="G238" s="67">
        <v>324741.26</v>
      </c>
      <c r="H238" s="73">
        <v>99.2</v>
      </c>
      <c r="I238" s="67">
        <v>600601.5</v>
      </c>
      <c r="J238" s="73">
        <v>54.1</v>
      </c>
    </row>
    <row r="239" spans="1:10">
      <c r="A239" s="42"/>
      <c r="B239" s="42"/>
      <c r="C239" s="16" t="s">
        <v>83</v>
      </c>
      <c r="D239" s="43" t="e">
        <f>#REF!+#REF!+#REF!</f>
        <v>#REF!</v>
      </c>
      <c r="E239" s="43" t="e">
        <f>#REF!+#REF!+#REF!</f>
        <v>#REF!</v>
      </c>
      <c r="F239" s="68">
        <v>327218</v>
      </c>
      <c r="G239" s="68">
        <v>324741.26</v>
      </c>
      <c r="H239" s="74">
        <v>99.2</v>
      </c>
      <c r="I239" s="68">
        <v>600601.5</v>
      </c>
      <c r="J239" s="74">
        <v>54.1</v>
      </c>
    </row>
    <row r="240" spans="1:10">
      <c r="A240" s="23"/>
      <c r="B240" s="23"/>
      <c r="C240" s="18" t="s">
        <v>85</v>
      </c>
      <c r="D240" s="19">
        <v>4394566</v>
      </c>
      <c r="E240" s="17"/>
      <c r="F240" s="70">
        <v>327218</v>
      </c>
      <c r="G240" s="70">
        <v>324741.26</v>
      </c>
      <c r="H240" s="75">
        <v>99.2</v>
      </c>
      <c r="I240" s="70">
        <v>600601.5</v>
      </c>
      <c r="J240" s="75">
        <v>54.1</v>
      </c>
    </row>
    <row r="241" spans="1:10">
      <c r="A241" s="11"/>
      <c r="B241" s="11" t="s">
        <v>166</v>
      </c>
      <c r="C241" s="12" t="s">
        <v>167</v>
      </c>
      <c r="D241" s="13">
        <f>D242</f>
        <v>0</v>
      </c>
      <c r="E241" s="13">
        <f>E242</f>
        <v>0</v>
      </c>
      <c r="F241" s="95">
        <v>243905</v>
      </c>
      <c r="G241" s="95">
        <v>243903.56</v>
      </c>
      <c r="H241" s="96">
        <v>100</v>
      </c>
      <c r="I241" s="67">
        <v>212374.34</v>
      </c>
      <c r="J241" s="73">
        <v>114.8</v>
      </c>
    </row>
    <row r="242" spans="1:10">
      <c r="A242" s="23"/>
      <c r="B242" s="23"/>
      <c r="C242" s="16" t="s">
        <v>83</v>
      </c>
      <c r="D242" s="19"/>
      <c r="E242" s="17"/>
      <c r="F242" s="68">
        <v>243905</v>
      </c>
      <c r="G242" s="68">
        <v>243903.56</v>
      </c>
      <c r="H242" s="74">
        <v>100</v>
      </c>
      <c r="I242" s="70">
        <v>212374.34</v>
      </c>
      <c r="J242" s="75">
        <v>114.8</v>
      </c>
    </row>
    <row r="243" spans="1:10">
      <c r="A243" s="23"/>
      <c r="B243" s="23"/>
      <c r="C243" s="18" t="s">
        <v>85</v>
      </c>
      <c r="D243" s="19"/>
      <c r="E243" s="17"/>
      <c r="F243" s="70">
        <v>243905</v>
      </c>
      <c r="G243" s="68">
        <v>243903.56</v>
      </c>
      <c r="H243" s="74">
        <v>100</v>
      </c>
      <c r="I243" s="70">
        <v>212374.34</v>
      </c>
      <c r="J243" s="75">
        <v>114.8</v>
      </c>
    </row>
    <row r="244" spans="1:10">
      <c r="A244" s="11"/>
      <c r="B244" s="11" t="s">
        <v>168</v>
      </c>
      <c r="C244" s="12" t="s">
        <v>169</v>
      </c>
      <c r="D244" s="13">
        <f>D245</f>
        <v>0</v>
      </c>
      <c r="E244" s="13">
        <f>E245</f>
        <v>0</v>
      </c>
      <c r="F244" s="67">
        <v>242313</v>
      </c>
      <c r="G244" s="67">
        <v>237997.04</v>
      </c>
      <c r="H244" s="73">
        <v>98.2</v>
      </c>
      <c r="I244" s="67">
        <v>0</v>
      </c>
      <c r="J244" s="73"/>
    </row>
    <row r="245" spans="1:10">
      <c r="A245" s="23"/>
      <c r="B245" s="23"/>
      <c r="C245" s="16" t="s">
        <v>83</v>
      </c>
      <c r="D245" s="19"/>
      <c r="E245" s="17"/>
      <c r="F245" s="68">
        <v>242313</v>
      </c>
      <c r="G245" s="68">
        <v>237997.04</v>
      </c>
      <c r="H245" s="74">
        <v>98.2</v>
      </c>
      <c r="I245" s="70"/>
      <c r="J245" s="75"/>
    </row>
    <row r="246" spans="1:10" ht="13.5" customHeight="1">
      <c r="A246" s="23"/>
      <c r="B246" s="23"/>
      <c r="C246" s="18" t="s">
        <v>85</v>
      </c>
      <c r="D246" s="19"/>
      <c r="E246" s="17"/>
      <c r="F246" s="70">
        <v>242313</v>
      </c>
      <c r="G246" s="70">
        <v>237997.04</v>
      </c>
      <c r="H246" s="75">
        <v>98.2</v>
      </c>
      <c r="I246" s="70"/>
      <c r="J246" s="75"/>
    </row>
    <row r="247" spans="1:10">
      <c r="A247" s="11"/>
      <c r="B247" s="11" t="s">
        <v>170</v>
      </c>
      <c r="C247" s="12" t="s">
        <v>171</v>
      </c>
      <c r="D247" s="13" t="e">
        <f>D248</f>
        <v>#REF!</v>
      </c>
      <c r="E247" s="13" t="e">
        <f>E248</f>
        <v>#REF!</v>
      </c>
      <c r="F247" s="67">
        <v>286335</v>
      </c>
      <c r="G247" s="67">
        <v>279894.78999999998</v>
      </c>
      <c r="H247" s="73">
        <v>97.8</v>
      </c>
      <c r="I247" s="67">
        <v>313152.28000000003</v>
      </c>
      <c r="J247" s="73">
        <v>89.4</v>
      </c>
    </row>
    <row r="248" spans="1:10">
      <c r="A248" s="42"/>
      <c r="B248" s="42"/>
      <c r="C248" s="16" t="s">
        <v>83</v>
      </c>
      <c r="D248" s="43" t="e">
        <f>#REF!+#REF!</f>
        <v>#REF!</v>
      </c>
      <c r="E248" s="43" t="e">
        <f>#REF!+#REF!</f>
        <v>#REF!</v>
      </c>
      <c r="F248" s="68">
        <v>286335</v>
      </c>
      <c r="G248" s="68">
        <v>279894.78999999998</v>
      </c>
      <c r="H248" s="74">
        <v>97.8</v>
      </c>
      <c r="I248" s="68">
        <v>313152.28000000003</v>
      </c>
      <c r="J248" s="74">
        <v>89.4</v>
      </c>
    </row>
    <row r="249" spans="1:10" s="45" customFormat="1" ht="16.5" customHeight="1">
      <c r="A249" s="15"/>
      <c r="B249" s="15"/>
      <c r="C249" s="24" t="s">
        <v>86</v>
      </c>
      <c r="D249" s="19"/>
      <c r="E249" s="19"/>
      <c r="F249" s="69">
        <v>246354</v>
      </c>
      <c r="G249" s="70">
        <v>244325.7</v>
      </c>
      <c r="H249" s="75">
        <v>99.2</v>
      </c>
      <c r="I249" s="70">
        <v>268405.68</v>
      </c>
      <c r="J249" s="75">
        <v>91</v>
      </c>
    </row>
    <row r="250" spans="1:10" ht="25.5">
      <c r="A250" s="15"/>
      <c r="B250" s="15"/>
      <c r="C250" s="18" t="s">
        <v>84</v>
      </c>
      <c r="D250" s="19">
        <v>89000</v>
      </c>
      <c r="E250" s="19"/>
      <c r="F250" s="69">
        <v>38416</v>
      </c>
      <c r="G250" s="70">
        <v>34003.75</v>
      </c>
      <c r="H250" s="75">
        <v>88.5</v>
      </c>
      <c r="I250" s="70">
        <v>43761.42</v>
      </c>
      <c r="J250" s="75">
        <v>77.7</v>
      </c>
    </row>
    <row r="251" spans="1:10" ht="13.5" customHeight="1">
      <c r="A251" s="23"/>
      <c r="B251" s="23"/>
      <c r="C251" s="18" t="s">
        <v>85</v>
      </c>
      <c r="D251" s="19">
        <v>4394566</v>
      </c>
      <c r="E251" s="17"/>
      <c r="F251" s="70">
        <v>1565</v>
      </c>
      <c r="G251" s="70">
        <v>1565.34</v>
      </c>
      <c r="H251" s="75">
        <v>100</v>
      </c>
      <c r="I251" s="70">
        <v>985.18</v>
      </c>
      <c r="J251" s="75">
        <v>158.9</v>
      </c>
    </row>
    <row r="252" spans="1:10" ht="32.25" customHeight="1">
      <c r="A252" s="11"/>
      <c r="B252" s="11" t="s">
        <v>172</v>
      </c>
      <c r="C252" s="12" t="s">
        <v>173</v>
      </c>
      <c r="D252" s="13" t="e">
        <f>D253</f>
        <v>#REF!</v>
      </c>
      <c r="E252" s="13" t="e">
        <f>E253</f>
        <v>#REF!</v>
      </c>
      <c r="F252" s="67">
        <v>137615</v>
      </c>
      <c r="G252" s="67">
        <v>137046.10999999999</v>
      </c>
      <c r="H252" s="73">
        <v>99.6</v>
      </c>
      <c r="I252" s="67">
        <v>136942.99</v>
      </c>
      <c r="J252" s="73">
        <v>100.1</v>
      </c>
    </row>
    <row r="253" spans="1:10">
      <c r="A253" s="42"/>
      <c r="B253" s="42"/>
      <c r="C253" s="16" t="s">
        <v>83</v>
      </c>
      <c r="D253" s="43" t="e">
        <f>#REF!+#REF!</f>
        <v>#REF!</v>
      </c>
      <c r="E253" s="43" t="e">
        <f>#REF!+#REF!</f>
        <v>#REF!</v>
      </c>
      <c r="F253" s="68">
        <v>137615</v>
      </c>
      <c r="G253" s="68">
        <v>137046.10999999999</v>
      </c>
      <c r="H253" s="74">
        <v>99.6</v>
      </c>
      <c r="I253" s="68">
        <v>136942.99</v>
      </c>
      <c r="J253" s="74">
        <v>100.1</v>
      </c>
    </row>
    <row r="254" spans="1:10">
      <c r="A254" s="15"/>
      <c r="B254" s="15"/>
      <c r="C254" s="24" t="s">
        <v>86</v>
      </c>
      <c r="D254" s="19"/>
      <c r="E254" s="19"/>
      <c r="F254" s="69">
        <v>119224</v>
      </c>
      <c r="G254" s="70">
        <v>118859.9</v>
      </c>
      <c r="H254" s="75">
        <v>99.7</v>
      </c>
      <c r="I254" s="70">
        <v>120491.06</v>
      </c>
      <c r="J254" s="75">
        <v>98.7</v>
      </c>
    </row>
    <row r="255" spans="1:10" ht="25.5">
      <c r="A255" s="15"/>
      <c r="B255" s="15"/>
      <c r="C255" s="18" t="s">
        <v>84</v>
      </c>
      <c r="D255" s="19">
        <v>89000</v>
      </c>
      <c r="E255" s="19"/>
      <c r="F255" s="69">
        <v>17291</v>
      </c>
      <c r="G255" s="70">
        <v>17086.419999999998</v>
      </c>
      <c r="H255" s="75">
        <v>98.8</v>
      </c>
      <c r="I255" s="70">
        <v>15227.85</v>
      </c>
      <c r="J255" s="75">
        <v>110.8</v>
      </c>
    </row>
    <row r="256" spans="1:10">
      <c r="A256" s="23"/>
      <c r="B256" s="23"/>
      <c r="C256" s="18" t="s">
        <v>85</v>
      </c>
      <c r="D256" s="19">
        <v>4394566</v>
      </c>
      <c r="E256" s="17"/>
      <c r="F256" s="70">
        <v>1100</v>
      </c>
      <c r="G256" s="70">
        <v>1099.79</v>
      </c>
      <c r="H256" s="75">
        <v>100</v>
      </c>
      <c r="I256" s="70">
        <v>1024.08</v>
      </c>
      <c r="J256" s="75">
        <v>107.1</v>
      </c>
    </row>
    <row r="257" spans="1:10">
      <c r="A257" s="11"/>
      <c r="B257" s="11" t="s">
        <v>174</v>
      </c>
      <c r="C257" s="12" t="s">
        <v>49</v>
      </c>
      <c r="D257" s="13" t="e">
        <f>D258</f>
        <v>#REF!</v>
      </c>
      <c r="E257" s="13" t="e">
        <f>E258</f>
        <v>#REF!</v>
      </c>
      <c r="F257" s="67">
        <v>379992</v>
      </c>
      <c r="G257" s="67">
        <v>379992.39</v>
      </c>
      <c r="H257" s="73">
        <v>100</v>
      </c>
      <c r="I257" s="67">
        <v>325386.15999999997</v>
      </c>
      <c r="J257" s="73">
        <v>116.8</v>
      </c>
    </row>
    <row r="258" spans="1:10">
      <c r="A258" s="42"/>
      <c r="B258" s="42"/>
      <c r="C258" s="16" t="s">
        <v>83</v>
      </c>
      <c r="D258" s="43" t="e">
        <f>#REF!+#REF!</f>
        <v>#REF!</v>
      </c>
      <c r="E258" s="43" t="e">
        <f>#REF!+#REF!</f>
        <v>#REF!</v>
      </c>
      <c r="F258" s="68">
        <v>379992</v>
      </c>
      <c r="G258" s="68">
        <v>379992.39</v>
      </c>
      <c r="H258" s="74">
        <v>100</v>
      </c>
      <c r="I258" s="68">
        <v>325386.15999999997</v>
      </c>
      <c r="J258" s="74">
        <v>116.8</v>
      </c>
    </row>
    <row r="259" spans="1:10" ht="25.5">
      <c r="A259" s="15"/>
      <c r="B259" s="15"/>
      <c r="C259" s="18" t="s">
        <v>84</v>
      </c>
      <c r="D259" s="19">
        <v>89000</v>
      </c>
      <c r="E259" s="19"/>
      <c r="F259" s="69">
        <v>169750</v>
      </c>
      <c r="G259" s="70">
        <v>169750.37</v>
      </c>
      <c r="H259" s="75">
        <v>100</v>
      </c>
      <c r="I259" s="70">
        <v>206839.6</v>
      </c>
      <c r="J259" s="75">
        <v>82.1</v>
      </c>
    </row>
    <row r="260" spans="1:10" s="45" customFormat="1" ht="16.5" customHeight="1">
      <c r="A260" s="15"/>
      <c r="B260" s="15"/>
      <c r="C260" s="18" t="s">
        <v>85</v>
      </c>
      <c r="D260" s="19">
        <v>89000</v>
      </c>
      <c r="E260" s="19"/>
      <c r="F260" s="69">
        <v>210242</v>
      </c>
      <c r="G260" s="70">
        <v>210242.02</v>
      </c>
      <c r="H260" s="75">
        <v>100</v>
      </c>
      <c r="I260" s="70">
        <v>118546.56</v>
      </c>
      <c r="J260" s="75">
        <v>177.3</v>
      </c>
    </row>
    <row r="261" spans="1:10" ht="29.25" customHeight="1">
      <c r="A261" s="8" t="s">
        <v>62</v>
      </c>
      <c r="B261" s="8"/>
      <c r="C261" s="33" t="s">
        <v>55</v>
      </c>
      <c r="D261" s="10" t="e">
        <f>D262+#REF!+#REF!+#REF!+D265</f>
        <v>#REF!</v>
      </c>
      <c r="E261" s="10" t="e">
        <f>E262+#REF!+#REF!+#REF!+E265</f>
        <v>#REF!</v>
      </c>
      <c r="F261" s="66">
        <v>166846</v>
      </c>
      <c r="G261" s="66">
        <v>166845.51999999999</v>
      </c>
      <c r="H261" s="72">
        <v>100</v>
      </c>
      <c r="I261" s="66">
        <v>103143.81</v>
      </c>
      <c r="J261" s="72">
        <v>161.80000000000001</v>
      </c>
    </row>
    <row r="262" spans="1:10" ht="24.75" customHeight="1">
      <c r="A262" s="11"/>
      <c r="B262" s="11" t="s">
        <v>0</v>
      </c>
      <c r="C262" s="12" t="s">
        <v>1</v>
      </c>
      <c r="D262" s="13" t="e">
        <f>D263</f>
        <v>#REF!</v>
      </c>
      <c r="E262" s="13" t="e">
        <f>E263</f>
        <v>#REF!</v>
      </c>
      <c r="F262" s="67">
        <v>0</v>
      </c>
      <c r="G262" s="67">
        <v>0</v>
      </c>
      <c r="H262" s="73"/>
      <c r="I262" s="67">
        <v>5000</v>
      </c>
      <c r="J262" s="73"/>
    </row>
    <row r="263" spans="1:10">
      <c r="A263" s="42"/>
      <c r="B263" s="42"/>
      <c r="C263" s="16" t="s">
        <v>83</v>
      </c>
      <c r="D263" s="43" t="e">
        <f>#REF!</f>
        <v>#REF!</v>
      </c>
      <c r="E263" s="43" t="e">
        <f>#REF!</f>
        <v>#REF!</v>
      </c>
      <c r="F263" s="68"/>
      <c r="G263" s="68"/>
      <c r="H263" s="74"/>
      <c r="I263" s="68">
        <v>5000</v>
      </c>
      <c r="J263" s="74"/>
    </row>
    <row r="264" spans="1:10" ht="13.5" customHeight="1">
      <c r="A264" s="23"/>
      <c r="B264" s="23"/>
      <c r="C264" s="24" t="s">
        <v>87</v>
      </c>
      <c r="D264" s="19">
        <v>87550</v>
      </c>
      <c r="E264" s="19"/>
      <c r="F264" s="70"/>
      <c r="G264" s="70"/>
      <c r="H264" s="75"/>
      <c r="I264" s="70">
        <v>5000</v>
      </c>
      <c r="J264" s="75"/>
    </row>
    <row r="265" spans="1:10">
      <c r="A265" s="11"/>
      <c r="B265" s="11" t="s">
        <v>2</v>
      </c>
      <c r="C265" s="30" t="s">
        <v>49</v>
      </c>
      <c r="D265" s="13" t="e">
        <f>D266</f>
        <v>#REF!</v>
      </c>
      <c r="E265" s="13" t="e">
        <f>E266</f>
        <v>#REF!</v>
      </c>
      <c r="F265" s="67">
        <v>166846</v>
      </c>
      <c r="G265" s="67">
        <v>166845.51999999999</v>
      </c>
      <c r="H265" s="73">
        <v>100</v>
      </c>
      <c r="I265" s="67">
        <v>98143.81</v>
      </c>
      <c r="J265" s="73">
        <v>170</v>
      </c>
    </row>
    <row r="266" spans="1:10">
      <c r="A266" s="15"/>
      <c r="B266" s="15"/>
      <c r="C266" s="16" t="s">
        <v>83</v>
      </c>
      <c r="D266" s="17" t="e">
        <f>#REF!</f>
        <v>#REF!</v>
      </c>
      <c r="E266" s="17" t="e">
        <f>#REF!</f>
        <v>#REF!</v>
      </c>
      <c r="F266" s="68">
        <v>166846</v>
      </c>
      <c r="G266" s="68">
        <v>166845.51999999999</v>
      </c>
      <c r="H266" s="74">
        <v>100</v>
      </c>
      <c r="I266" s="68">
        <v>98143.81</v>
      </c>
      <c r="J266" s="74">
        <v>170</v>
      </c>
    </row>
    <row r="267" spans="1:10" ht="30.75" customHeight="1">
      <c r="A267" s="23"/>
      <c r="B267" s="23"/>
      <c r="C267" s="18" t="s">
        <v>175</v>
      </c>
      <c r="D267" s="19"/>
      <c r="E267" s="17"/>
      <c r="F267" s="69">
        <v>166846</v>
      </c>
      <c r="G267" s="69">
        <v>166845.51999999999</v>
      </c>
      <c r="H267" s="75">
        <v>100</v>
      </c>
      <c r="I267" s="69">
        <v>98143.81</v>
      </c>
      <c r="J267" s="75">
        <v>170</v>
      </c>
    </row>
    <row r="268" spans="1:10">
      <c r="A268" s="8" t="s">
        <v>3</v>
      </c>
      <c r="B268" s="8"/>
      <c r="C268" s="41" t="s">
        <v>56</v>
      </c>
      <c r="D268" s="10" t="e">
        <f>D269+#REF!+#REF!+#REF!+D277+#REF!</f>
        <v>#REF!</v>
      </c>
      <c r="E268" s="10" t="e">
        <f>E269+#REF!+#REF!+#REF!+E277+#REF!</f>
        <v>#REF!</v>
      </c>
      <c r="F268" s="66">
        <v>399062</v>
      </c>
      <c r="G268" s="66">
        <v>393891.51</v>
      </c>
      <c r="H268" s="72">
        <v>98.7</v>
      </c>
      <c r="I268" s="66">
        <v>428645.7</v>
      </c>
      <c r="J268" s="72">
        <v>91.9</v>
      </c>
    </row>
    <row r="269" spans="1:10">
      <c r="A269" s="11"/>
      <c r="B269" s="11" t="s">
        <v>4</v>
      </c>
      <c r="C269" s="22" t="s">
        <v>5</v>
      </c>
      <c r="D269" s="13" t="e">
        <f>D270</f>
        <v>#REF!</v>
      </c>
      <c r="E269" s="13" t="e">
        <f>E270</f>
        <v>#REF!</v>
      </c>
      <c r="F269" s="67">
        <v>208286</v>
      </c>
      <c r="G269" s="67">
        <v>208286.85</v>
      </c>
      <c r="H269" s="73">
        <v>100</v>
      </c>
      <c r="I269" s="67">
        <v>232647</v>
      </c>
      <c r="J269" s="73">
        <v>89.5</v>
      </c>
    </row>
    <row r="270" spans="1:10">
      <c r="A270" s="15"/>
      <c r="B270" s="15"/>
      <c r="C270" s="16" t="s">
        <v>83</v>
      </c>
      <c r="D270" s="17" t="e">
        <f>#REF!+#REF!+#REF!</f>
        <v>#REF!</v>
      </c>
      <c r="E270" s="17" t="e">
        <f>#REF!+#REF!+#REF!</f>
        <v>#REF!</v>
      </c>
      <c r="F270" s="68">
        <v>208286</v>
      </c>
      <c r="G270" s="68">
        <v>208286.85</v>
      </c>
      <c r="H270" s="74">
        <v>100</v>
      </c>
      <c r="I270" s="68">
        <v>232647</v>
      </c>
      <c r="J270" s="74">
        <v>89.5</v>
      </c>
    </row>
    <row r="271" spans="1:10" s="45" customFormat="1" ht="16.5" customHeight="1">
      <c r="A271" s="15"/>
      <c r="B271" s="15"/>
      <c r="C271" s="24" t="s">
        <v>86</v>
      </c>
      <c r="D271" s="19"/>
      <c r="E271" s="19"/>
      <c r="F271" s="69">
        <v>177960</v>
      </c>
      <c r="G271" s="70">
        <v>177960.17</v>
      </c>
      <c r="H271" s="75">
        <v>100</v>
      </c>
      <c r="I271" s="70">
        <v>198111.84</v>
      </c>
      <c r="J271" s="75">
        <v>89.8</v>
      </c>
    </row>
    <row r="272" spans="1:10" ht="25.5">
      <c r="A272" s="15"/>
      <c r="B272" s="15"/>
      <c r="C272" s="18" t="s">
        <v>84</v>
      </c>
      <c r="D272" s="19">
        <v>89000</v>
      </c>
      <c r="E272" s="19"/>
      <c r="F272" s="69">
        <v>12716</v>
      </c>
      <c r="G272" s="70">
        <v>12716.69</v>
      </c>
      <c r="H272" s="75">
        <v>100</v>
      </c>
      <c r="I272" s="70">
        <v>14011.63</v>
      </c>
      <c r="J272" s="75">
        <v>90.8</v>
      </c>
    </row>
    <row r="273" spans="1:10" ht="13.5" customHeight="1">
      <c r="A273" s="23"/>
      <c r="B273" s="23"/>
      <c r="C273" s="18" t="s">
        <v>85</v>
      </c>
      <c r="D273" s="19">
        <v>4394566</v>
      </c>
      <c r="E273" s="17"/>
      <c r="F273" s="70">
        <v>17610</v>
      </c>
      <c r="G273" s="70">
        <v>17609.990000000002</v>
      </c>
      <c r="H273" s="75">
        <v>100</v>
      </c>
      <c r="I273" s="70">
        <v>20523.53</v>
      </c>
      <c r="J273" s="75">
        <v>85.8</v>
      </c>
    </row>
    <row r="274" spans="1:10">
      <c r="A274" s="11"/>
      <c r="B274" s="11" t="s">
        <v>176</v>
      </c>
      <c r="C274" s="12" t="s">
        <v>177</v>
      </c>
      <c r="D274" s="13" t="e">
        <f>D275</f>
        <v>#REF!</v>
      </c>
      <c r="E274" s="13" t="e">
        <f>E275</f>
        <v>#REF!</v>
      </c>
      <c r="F274" s="67">
        <v>189385</v>
      </c>
      <c r="G274" s="67">
        <v>184213.66</v>
      </c>
      <c r="H274" s="73">
        <v>97.3</v>
      </c>
      <c r="I274" s="67">
        <v>194529.7</v>
      </c>
      <c r="J274" s="73">
        <v>94.7</v>
      </c>
    </row>
    <row r="275" spans="1:10">
      <c r="A275" s="15"/>
      <c r="B275" s="15"/>
      <c r="C275" s="16" t="s">
        <v>83</v>
      </c>
      <c r="D275" s="17" t="e">
        <f>#REF!</f>
        <v>#REF!</v>
      </c>
      <c r="E275" s="17" t="e">
        <f>#REF!</f>
        <v>#REF!</v>
      </c>
      <c r="F275" s="68">
        <v>189385</v>
      </c>
      <c r="G275" s="68">
        <v>184213.66</v>
      </c>
      <c r="H275" s="74">
        <v>97.3</v>
      </c>
      <c r="I275" s="68">
        <v>194529.7</v>
      </c>
      <c r="J275" s="74">
        <v>94.7</v>
      </c>
    </row>
    <row r="276" spans="1:10" ht="13.5" customHeight="1">
      <c r="A276" s="23"/>
      <c r="B276" s="23"/>
      <c r="C276" s="18" t="s">
        <v>85</v>
      </c>
      <c r="D276" s="19">
        <v>4394566</v>
      </c>
      <c r="E276" s="17"/>
      <c r="F276" s="70">
        <v>189385</v>
      </c>
      <c r="G276" s="70">
        <v>184213.66</v>
      </c>
      <c r="H276" s="75">
        <v>97.3</v>
      </c>
      <c r="I276" s="70">
        <v>194529.7</v>
      </c>
      <c r="J276" s="75">
        <v>94.7</v>
      </c>
    </row>
    <row r="277" spans="1:10" ht="14.25" customHeight="1">
      <c r="A277" s="11"/>
      <c r="B277" s="11" t="s">
        <v>6</v>
      </c>
      <c r="C277" s="12" t="s">
        <v>48</v>
      </c>
      <c r="D277" s="13" t="e">
        <f>D278</f>
        <v>#REF!</v>
      </c>
      <c r="E277" s="13" t="e">
        <f>E278</f>
        <v>#REF!</v>
      </c>
      <c r="F277" s="67">
        <v>1391</v>
      </c>
      <c r="G277" s="67">
        <v>1391</v>
      </c>
      <c r="H277" s="73">
        <v>100</v>
      </c>
      <c r="I277" s="67">
        <v>1469</v>
      </c>
      <c r="J277" s="73">
        <v>94.7</v>
      </c>
    </row>
    <row r="278" spans="1:10">
      <c r="A278" s="15"/>
      <c r="B278" s="15"/>
      <c r="C278" s="16" t="s">
        <v>83</v>
      </c>
      <c r="D278" s="17" t="e">
        <f>#REF!</f>
        <v>#REF!</v>
      </c>
      <c r="E278" s="17" t="e">
        <f>#REF!</f>
        <v>#REF!</v>
      </c>
      <c r="F278" s="68">
        <v>1391</v>
      </c>
      <c r="G278" s="68">
        <v>1391</v>
      </c>
      <c r="H278" s="74">
        <v>100</v>
      </c>
      <c r="I278" s="68">
        <v>1469</v>
      </c>
      <c r="J278" s="74">
        <v>94.7</v>
      </c>
    </row>
    <row r="279" spans="1:10" ht="25.5">
      <c r="A279" s="15"/>
      <c r="B279" s="15"/>
      <c r="C279" s="18" t="s">
        <v>84</v>
      </c>
      <c r="D279" s="19">
        <v>89000</v>
      </c>
      <c r="E279" s="19"/>
      <c r="F279" s="69">
        <v>1391</v>
      </c>
      <c r="G279" s="70">
        <v>1391</v>
      </c>
      <c r="H279" s="75">
        <v>100</v>
      </c>
      <c r="I279" s="70">
        <v>1469</v>
      </c>
      <c r="J279" s="75">
        <v>94.7</v>
      </c>
    </row>
    <row r="280" spans="1:10" ht="15" customHeight="1">
      <c r="A280" s="8" t="s">
        <v>78</v>
      </c>
      <c r="B280" s="8"/>
      <c r="C280" s="33" t="s">
        <v>77</v>
      </c>
      <c r="D280" s="10" t="e">
        <f>#REF!+D303+D313</f>
        <v>#REF!</v>
      </c>
      <c r="E280" s="10" t="e">
        <f>#REF!+E303+E313</f>
        <v>#REF!</v>
      </c>
      <c r="F280" s="66">
        <v>621571</v>
      </c>
      <c r="G280" s="66">
        <v>567142.79</v>
      </c>
      <c r="H280" s="72">
        <v>91.2</v>
      </c>
      <c r="I280" s="66">
        <v>538808.77</v>
      </c>
      <c r="J280" s="72">
        <v>105.3</v>
      </c>
    </row>
    <row r="281" spans="1:10" ht="15" customHeight="1">
      <c r="A281" s="46"/>
      <c r="B281" s="11" t="s">
        <v>178</v>
      </c>
      <c r="C281" s="22" t="s">
        <v>179</v>
      </c>
      <c r="D281" s="14" t="e">
        <f>D282</f>
        <v>#REF!</v>
      </c>
      <c r="E281" s="14" t="e">
        <f>E282</f>
        <v>#REF!</v>
      </c>
      <c r="F281" s="67">
        <v>43000</v>
      </c>
      <c r="G281" s="67">
        <v>40922.15</v>
      </c>
      <c r="H281" s="73">
        <v>95.2</v>
      </c>
      <c r="I281" s="67">
        <v>41827.43</v>
      </c>
      <c r="J281" s="73">
        <v>97.8</v>
      </c>
    </row>
    <row r="282" spans="1:10" ht="15" customHeight="1">
      <c r="A282" s="44"/>
      <c r="B282" s="15"/>
      <c r="C282" s="16" t="s">
        <v>83</v>
      </c>
      <c r="D282" s="17" t="e">
        <f>#REF!</f>
        <v>#REF!</v>
      </c>
      <c r="E282" s="17" t="e">
        <f>#REF!</f>
        <v>#REF!</v>
      </c>
      <c r="F282" s="68">
        <v>43000</v>
      </c>
      <c r="G282" s="68">
        <v>40922.15</v>
      </c>
      <c r="H282" s="74">
        <v>95.2</v>
      </c>
      <c r="I282" s="68">
        <v>41827.43</v>
      </c>
      <c r="J282" s="74">
        <v>97.8</v>
      </c>
    </row>
    <row r="283" spans="1:10" s="45" customFormat="1" ht="30.75" customHeight="1">
      <c r="A283" s="15"/>
      <c r="B283" s="15"/>
      <c r="C283" s="18" t="s">
        <v>84</v>
      </c>
      <c r="D283" s="19"/>
      <c r="E283" s="19"/>
      <c r="F283" s="69">
        <v>43000</v>
      </c>
      <c r="G283" s="70">
        <v>40922.15</v>
      </c>
      <c r="H283" s="75">
        <v>95.2</v>
      </c>
      <c r="I283" s="70">
        <v>41827.43</v>
      </c>
      <c r="J283" s="75">
        <v>97.8</v>
      </c>
    </row>
    <row r="284" spans="1:10" s="45" customFormat="1" ht="16.5" customHeight="1">
      <c r="A284" s="23"/>
      <c r="B284" s="23"/>
      <c r="C284" s="16" t="s">
        <v>88</v>
      </c>
      <c r="D284" s="17">
        <v>3420000</v>
      </c>
      <c r="E284" s="17"/>
      <c r="F284" s="71">
        <v>0</v>
      </c>
      <c r="G284" s="71"/>
      <c r="H284" s="74"/>
      <c r="I284" s="71">
        <v>23921.16</v>
      </c>
      <c r="J284" s="74"/>
    </row>
    <row r="285" spans="1:10">
      <c r="A285" s="46"/>
      <c r="B285" s="11" t="s">
        <v>180</v>
      </c>
      <c r="C285" s="22" t="s">
        <v>181</v>
      </c>
      <c r="D285" s="14" t="e">
        <f>D286</f>
        <v>#REF!</v>
      </c>
      <c r="E285" s="14" t="e">
        <f>E286</f>
        <v>#REF!</v>
      </c>
      <c r="F285" s="67">
        <v>7300</v>
      </c>
      <c r="G285" s="67">
        <v>0</v>
      </c>
      <c r="H285" s="73"/>
      <c r="I285" s="67">
        <v>0</v>
      </c>
      <c r="J285" s="73"/>
    </row>
    <row r="286" spans="1:10" ht="13.5" customHeight="1">
      <c r="A286" s="44"/>
      <c r="B286" s="15"/>
      <c r="C286" s="16" t="s">
        <v>83</v>
      </c>
      <c r="D286" s="17" t="e">
        <f>#REF!</f>
        <v>#REF!</v>
      </c>
      <c r="E286" s="17" t="e">
        <f>#REF!</f>
        <v>#REF!</v>
      </c>
      <c r="F286" s="68">
        <v>7300</v>
      </c>
      <c r="G286" s="68"/>
      <c r="H286" s="74"/>
      <c r="I286" s="68"/>
      <c r="J286" s="74"/>
    </row>
    <row r="287" spans="1:10" ht="27" customHeight="1">
      <c r="A287" s="15"/>
      <c r="B287" s="15"/>
      <c r="C287" s="18" t="s">
        <v>84</v>
      </c>
      <c r="D287" s="19"/>
      <c r="E287" s="19"/>
      <c r="F287" s="69">
        <v>7300</v>
      </c>
      <c r="G287" s="70"/>
      <c r="H287" s="75"/>
      <c r="I287" s="70"/>
      <c r="J287" s="75"/>
    </row>
    <row r="288" spans="1:10" ht="14.25" customHeight="1">
      <c r="A288" s="46"/>
      <c r="B288" s="11" t="s">
        <v>182</v>
      </c>
      <c r="C288" s="22" t="s">
        <v>183</v>
      </c>
      <c r="D288" s="14" t="e">
        <f>D289</f>
        <v>#REF!</v>
      </c>
      <c r="E288" s="14" t="e">
        <f>E289</f>
        <v>#REF!</v>
      </c>
      <c r="F288" s="67">
        <v>34490</v>
      </c>
      <c r="G288" s="67">
        <v>31812.44</v>
      </c>
      <c r="H288" s="73">
        <v>92.2</v>
      </c>
      <c r="I288" s="67">
        <v>22117.53</v>
      </c>
      <c r="J288" s="73">
        <v>143.80000000000001</v>
      </c>
    </row>
    <row r="289" spans="1:10" ht="14.25" customHeight="1">
      <c r="A289" s="44"/>
      <c r="B289" s="15"/>
      <c r="C289" s="16" t="s">
        <v>83</v>
      </c>
      <c r="D289" s="17" t="e">
        <f>#REF!</f>
        <v>#REF!</v>
      </c>
      <c r="E289" s="17" t="e">
        <f>#REF!</f>
        <v>#REF!</v>
      </c>
      <c r="F289" s="68">
        <v>34490</v>
      </c>
      <c r="G289" s="68">
        <v>31812.44</v>
      </c>
      <c r="H289" s="74">
        <v>92.2</v>
      </c>
      <c r="I289" s="68">
        <v>22117.53</v>
      </c>
      <c r="J289" s="74">
        <v>143.80000000000001</v>
      </c>
    </row>
    <row r="290" spans="1:10" ht="25.5">
      <c r="A290" s="15"/>
      <c r="B290" s="15"/>
      <c r="C290" s="18" t="s">
        <v>84</v>
      </c>
      <c r="D290" s="19"/>
      <c r="E290" s="19"/>
      <c r="F290" s="69">
        <v>34490</v>
      </c>
      <c r="G290" s="70">
        <v>31812.44</v>
      </c>
      <c r="H290" s="75">
        <v>92.2</v>
      </c>
      <c r="I290" s="70">
        <v>22117.53</v>
      </c>
      <c r="J290" s="75">
        <v>143.80000000000001</v>
      </c>
    </row>
    <row r="291" spans="1:10" ht="15" customHeight="1">
      <c r="A291" s="46"/>
      <c r="B291" s="11" t="s">
        <v>184</v>
      </c>
      <c r="C291" s="22" t="s">
        <v>185</v>
      </c>
      <c r="D291" s="14" t="e">
        <f>D292</f>
        <v>#REF!</v>
      </c>
      <c r="E291" s="14" t="e">
        <f>E292</f>
        <v>#REF!</v>
      </c>
      <c r="F291" s="67">
        <v>77665</v>
      </c>
      <c r="G291" s="67">
        <v>77391.73</v>
      </c>
      <c r="H291" s="73">
        <v>99.7</v>
      </c>
      <c r="I291" s="67">
        <v>91067.62</v>
      </c>
      <c r="J291" s="73">
        <v>85</v>
      </c>
    </row>
    <row r="292" spans="1:10" ht="15" customHeight="1">
      <c r="A292" s="44"/>
      <c r="B292" s="15"/>
      <c r="C292" s="16" t="s">
        <v>83</v>
      </c>
      <c r="D292" s="17" t="e">
        <f>#REF!</f>
        <v>#REF!</v>
      </c>
      <c r="E292" s="17" t="e">
        <f>#REF!</f>
        <v>#REF!</v>
      </c>
      <c r="F292" s="68">
        <v>77665</v>
      </c>
      <c r="G292" s="68">
        <v>77391.73</v>
      </c>
      <c r="H292" s="74">
        <v>99.7</v>
      </c>
      <c r="I292" s="68">
        <v>91067.62</v>
      </c>
      <c r="J292" s="74">
        <v>85</v>
      </c>
    </row>
    <row r="293" spans="1:10" s="45" customFormat="1" ht="26.25" customHeight="1">
      <c r="A293" s="15"/>
      <c r="B293" s="15"/>
      <c r="C293" s="18" t="s">
        <v>84</v>
      </c>
      <c r="D293" s="19"/>
      <c r="E293" s="19"/>
      <c r="F293" s="69">
        <v>77665</v>
      </c>
      <c r="G293" s="70">
        <v>77391.73</v>
      </c>
      <c r="H293" s="75">
        <v>99.7</v>
      </c>
      <c r="I293" s="70">
        <v>91067.62</v>
      </c>
      <c r="J293" s="75">
        <v>85</v>
      </c>
    </row>
    <row r="294" spans="1:10">
      <c r="A294" s="46"/>
      <c r="B294" s="11" t="s">
        <v>186</v>
      </c>
      <c r="C294" s="22" t="s">
        <v>187</v>
      </c>
      <c r="D294" s="14" t="e">
        <f>D295</f>
        <v>#REF!</v>
      </c>
      <c r="E294" s="14" t="e">
        <f>E295</f>
        <v>#REF!</v>
      </c>
      <c r="F294" s="67">
        <v>332000</v>
      </c>
      <c r="G294" s="67">
        <v>319384.83</v>
      </c>
      <c r="H294" s="73">
        <v>96.2</v>
      </c>
      <c r="I294" s="67">
        <v>318557.38</v>
      </c>
      <c r="J294" s="73">
        <v>100.3</v>
      </c>
    </row>
    <row r="295" spans="1:10" ht="13.5" customHeight="1">
      <c r="A295" s="44"/>
      <c r="B295" s="15"/>
      <c r="C295" s="16" t="s">
        <v>83</v>
      </c>
      <c r="D295" s="17" t="e">
        <f>#REF!</f>
        <v>#REF!</v>
      </c>
      <c r="E295" s="17" t="e">
        <f>#REF!</f>
        <v>#REF!</v>
      </c>
      <c r="F295" s="68">
        <v>332000</v>
      </c>
      <c r="G295" s="68">
        <v>319384.83</v>
      </c>
      <c r="H295" s="74">
        <v>96.2</v>
      </c>
      <c r="I295" s="68">
        <v>318557.38</v>
      </c>
      <c r="J295" s="74">
        <v>100.3</v>
      </c>
    </row>
    <row r="296" spans="1:10" ht="34.5" customHeight="1">
      <c r="A296" s="15"/>
      <c r="B296" s="15"/>
      <c r="C296" s="18" t="s">
        <v>84</v>
      </c>
      <c r="D296" s="19"/>
      <c r="E296" s="19"/>
      <c r="F296" s="69">
        <v>332000</v>
      </c>
      <c r="G296" s="70">
        <v>319384.83</v>
      </c>
      <c r="H296" s="75">
        <v>96.2</v>
      </c>
      <c r="I296" s="70">
        <v>318557.38</v>
      </c>
      <c r="J296" s="75">
        <v>100.3</v>
      </c>
    </row>
    <row r="297" spans="1:10" ht="18" customHeight="1">
      <c r="A297" s="29"/>
      <c r="B297" s="29" t="s">
        <v>79</v>
      </c>
      <c r="C297" s="47" t="s">
        <v>49</v>
      </c>
      <c r="D297" s="32"/>
      <c r="E297" s="32"/>
      <c r="F297" s="84">
        <v>127116</v>
      </c>
      <c r="G297" s="84">
        <v>97631.64</v>
      </c>
      <c r="H297" s="92">
        <v>76.8</v>
      </c>
      <c r="I297" s="84">
        <v>41317.65</v>
      </c>
      <c r="J297" s="92">
        <v>236.3</v>
      </c>
    </row>
    <row r="298" spans="1:10" ht="18" customHeight="1">
      <c r="A298" s="15"/>
      <c r="B298" s="15"/>
      <c r="C298" s="35" t="s">
        <v>83</v>
      </c>
      <c r="D298" s="19"/>
      <c r="E298" s="19"/>
      <c r="F298" s="71">
        <v>57685</v>
      </c>
      <c r="G298" s="71">
        <v>37764.71</v>
      </c>
      <c r="H298" s="74">
        <v>65.5</v>
      </c>
      <c r="I298" s="71">
        <v>31468.48</v>
      </c>
      <c r="J298" s="74">
        <v>120</v>
      </c>
    </row>
    <row r="299" spans="1:10" s="45" customFormat="1" ht="16.5" customHeight="1">
      <c r="A299" s="15"/>
      <c r="B299" s="15"/>
      <c r="C299" s="24" t="s">
        <v>86</v>
      </c>
      <c r="D299" s="19"/>
      <c r="E299" s="19"/>
      <c r="F299" s="69">
        <v>4384</v>
      </c>
      <c r="G299" s="70">
        <v>4383.3500000000004</v>
      </c>
      <c r="H299" s="75">
        <v>100</v>
      </c>
      <c r="I299" s="70">
        <v>2729.52</v>
      </c>
      <c r="J299" s="75">
        <v>160.6</v>
      </c>
    </row>
    <row r="300" spans="1:10" ht="25.5">
      <c r="A300" s="15"/>
      <c r="B300" s="15"/>
      <c r="C300" s="18" t="s">
        <v>84</v>
      </c>
      <c r="D300" s="19">
        <v>89000</v>
      </c>
      <c r="E300" s="19"/>
      <c r="F300" s="69">
        <v>50195</v>
      </c>
      <c r="G300" s="70">
        <v>30275.24</v>
      </c>
      <c r="H300" s="75">
        <v>60.3</v>
      </c>
      <c r="I300" s="70">
        <v>26595.97</v>
      </c>
      <c r="J300" s="75">
        <v>113.8</v>
      </c>
    </row>
    <row r="301" spans="1:10" ht="13.5" customHeight="1">
      <c r="A301" s="23"/>
      <c r="B301" s="23"/>
      <c r="C301" s="18" t="s">
        <v>85</v>
      </c>
      <c r="D301" s="19">
        <v>4394566</v>
      </c>
      <c r="E301" s="17"/>
      <c r="F301" s="70">
        <v>3106</v>
      </c>
      <c r="G301" s="70">
        <v>3106.12</v>
      </c>
      <c r="H301" s="75">
        <v>100</v>
      </c>
      <c r="I301" s="70">
        <v>2142.9899999999998</v>
      </c>
      <c r="J301" s="75">
        <v>144.9</v>
      </c>
    </row>
    <row r="302" spans="1:10" ht="14.25" customHeight="1">
      <c r="A302" s="23"/>
      <c r="B302" s="23"/>
      <c r="C302" s="16" t="s">
        <v>88</v>
      </c>
      <c r="D302" s="17">
        <v>3420000</v>
      </c>
      <c r="E302" s="17"/>
      <c r="F302" s="71">
        <v>69431</v>
      </c>
      <c r="G302" s="71">
        <v>59866.93</v>
      </c>
      <c r="H302" s="74">
        <v>86.2</v>
      </c>
      <c r="I302" s="71">
        <v>9849.17</v>
      </c>
      <c r="J302" s="74">
        <v>607.79999999999995</v>
      </c>
    </row>
    <row r="303" spans="1:10" ht="14.25" customHeight="1">
      <c r="A303" s="8" t="s">
        <v>57</v>
      </c>
      <c r="B303" s="8"/>
      <c r="C303" s="33" t="s">
        <v>58</v>
      </c>
      <c r="D303" s="10" t="e">
        <f>D304+D313+D317</f>
        <v>#REF!</v>
      </c>
      <c r="E303" s="10" t="e">
        <f>E304+E313+E317</f>
        <v>#REF!</v>
      </c>
      <c r="F303" s="66">
        <v>950063</v>
      </c>
      <c r="G303" s="66">
        <v>942264.23</v>
      </c>
      <c r="H303" s="72">
        <v>99.2</v>
      </c>
      <c r="I303" s="66">
        <v>643627.37</v>
      </c>
      <c r="J303" s="72">
        <v>146.4</v>
      </c>
    </row>
    <row r="304" spans="1:10">
      <c r="A304" s="11"/>
      <c r="B304" s="11" t="s">
        <v>188</v>
      </c>
      <c r="C304" s="22" t="s">
        <v>189</v>
      </c>
      <c r="D304" s="13" t="e">
        <f>D305</f>
        <v>#REF!</v>
      </c>
      <c r="E304" s="13" t="e">
        <f>E305</f>
        <v>#REF!</v>
      </c>
      <c r="F304" s="67">
        <v>711456</v>
      </c>
      <c r="G304" s="67">
        <v>705356.83</v>
      </c>
      <c r="H304" s="73">
        <v>99.1</v>
      </c>
      <c r="I304" s="67">
        <v>361440.06</v>
      </c>
      <c r="J304" s="73">
        <v>195.2</v>
      </c>
    </row>
    <row r="305" spans="1:10">
      <c r="A305" s="15"/>
      <c r="B305" s="15"/>
      <c r="C305" s="16" t="s">
        <v>83</v>
      </c>
      <c r="D305" s="17" t="e">
        <f>#REF!</f>
        <v>#REF!</v>
      </c>
      <c r="E305" s="17" t="e">
        <f>#REF!</f>
        <v>#REF!</v>
      </c>
      <c r="F305" s="68">
        <v>312443</v>
      </c>
      <c r="G305" s="68">
        <v>306344.53999999998</v>
      </c>
      <c r="H305" s="74">
        <v>98</v>
      </c>
      <c r="I305" s="68">
        <v>275681.83</v>
      </c>
      <c r="J305" s="74">
        <v>111.1</v>
      </c>
    </row>
    <row r="306" spans="1:10" s="45" customFormat="1" ht="16.5" customHeight="1">
      <c r="A306" s="15"/>
      <c r="B306" s="15"/>
      <c r="C306" s="24" t="s">
        <v>86</v>
      </c>
      <c r="D306" s="19"/>
      <c r="E306" s="19"/>
      <c r="F306" s="69">
        <v>12750</v>
      </c>
      <c r="G306" s="70">
        <v>11733.5</v>
      </c>
      <c r="H306" s="75">
        <v>92</v>
      </c>
      <c r="I306" s="70">
        <v>10401.530000000001</v>
      </c>
      <c r="J306" s="75">
        <v>112.8</v>
      </c>
    </row>
    <row r="307" spans="1:10" ht="25.5">
      <c r="A307" s="15"/>
      <c r="B307" s="15"/>
      <c r="C307" s="18" t="s">
        <v>84</v>
      </c>
      <c r="D307" s="19">
        <v>89000</v>
      </c>
      <c r="E307" s="19"/>
      <c r="F307" s="69">
        <v>49693</v>
      </c>
      <c r="G307" s="70">
        <v>44611.040000000001</v>
      </c>
      <c r="H307" s="75">
        <v>89.8</v>
      </c>
      <c r="I307" s="70">
        <v>30280.3</v>
      </c>
      <c r="J307" s="75">
        <v>147.30000000000001</v>
      </c>
    </row>
    <row r="308" spans="1:10" ht="13.5" customHeight="1">
      <c r="A308" s="23"/>
      <c r="B308" s="23"/>
      <c r="C308" s="24" t="s">
        <v>87</v>
      </c>
      <c r="D308" s="19">
        <v>87550</v>
      </c>
      <c r="E308" s="19"/>
      <c r="F308" s="70">
        <v>250000</v>
      </c>
      <c r="G308" s="70">
        <v>250000</v>
      </c>
      <c r="H308" s="75">
        <v>100</v>
      </c>
      <c r="I308" s="70">
        <v>235000</v>
      </c>
      <c r="J308" s="75">
        <v>106.4</v>
      </c>
    </row>
    <row r="309" spans="1:10" ht="14.25" customHeight="1">
      <c r="A309" s="23"/>
      <c r="B309" s="23"/>
      <c r="C309" s="16" t="s">
        <v>88</v>
      </c>
      <c r="D309" s="17">
        <v>3420000</v>
      </c>
      <c r="E309" s="17"/>
      <c r="F309" s="71">
        <v>399013</v>
      </c>
      <c r="G309" s="71">
        <v>399012.29</v>
      </c>
      <c r="H309" s="74">
        <v>100</v>
      </c>
      <c r="I309" s="71">
        <v>85758.23</v>
      </c>
      <c r="J309" s="74">
        <v>465.3</v>
      </c>
    </row>
    <row r="310" spans="1:10">
      <c r="A310" s="11"/>
      <c r="B310" s="11" t="s">
        <v>7</v>
      </c>
      <c r="C310" s="22" t="s">
        <v>8</v>
      </c>
      <c r="D310" s="13" t="e">
        <f>D311</f>
        <v>#REF!</v>
      </c>
      <c r="E310" s="13" t="e">
        <f>E311</f>
        <v>#REF!</v>
      </c>
      <c r="F310" s="67">
        <v>180000</v>
      </c>
      <c r="G310" s="67">
        <v>178300</v>
      </c>
      <c r="H310" s="73">
        <v>99.1</v>
      </c>
      <c r="I310" s="67">
        <v>165000</v>
      </c>
      <c r="J310" s="73">
        <v>108.1</v>
      </c>
    </row>
    <row r="311" spans="1:10">
      <c r="A311" s="15"/>
      <c r="B311" s="15"/>
      <c r="C311" s="16" t="s">
        <v>83</v>
      </c>
      <c r="D311" s="17" t="e">
        <f>#REF!</f>
        <v>#REF!</v>
      </c>
      <c r="E311" s="17" t="e">
        <f>#REF!</f>
        <v>#REF!</v>
      </c>
      <c r="F311" s="68">
        <v>180000</v>
      </c>
      <c r="G311" s="68">
        <v>178300</v>
      </c>
      <c r="H311" s="74">
        <v>99.1</v>
      </c>
      <c r="I311" s="68">
        <v>165000</v>
      </c>
      <c r="J311" s="74">
        <v>108.1</v>
      </c>
    </row>
    <row r="312" spans="1:10" ht="13.5" customHeight="1">
      <c r="A312" s="23"/>
      <c r="B312" s="23"/>
      <c r="C312" s="24" t="s">
        <v>87</v>
      </c>
      <c r="D312" s="19">
        <v>87550</v>
      </c>
      <c r="E312" s="19"/>
      <c r="F312" s="70">
        <v>180000</v>
      </c>
      <c r="G312" s="70">
        <v>178300</v>
      </c>
      <c r="H312" s="75">
        <v>99.1</v>
      </c>
      <c r="I312" s="70">
        <v>165000</v>
      </c>
      <c r="J312" s="75">
        <v>108.1</v>
      </c>
    </row>
    <row r="313" spans="1:10" ht="14.25" customHeight="1">
      <c r="A313" s="22"/>
      <c r="B313" s="11" t="s">
        <v>9</v>
      </c>
      <c r="C313" s="12" t="s">
        <v>10</v>
      </c>
      <c r="D313" s="13" t="e">
        <f>D314</f>
        <v>#REF!</v>
      </c>
      <c r="E313" s="13" t="e">
        <f>E314</f>
        <v>#REF!</v>
      </c>
      <c r="F313" s="67">
        <v>6710</v>
      </c>
      <c r="G313" s="67">
        <v>6710</v>
      </c>
      <c r="H313" s="73">
        <v>100</v>
      </c>
      <c r="I313" s="67">
        <v>88414.76</v>
      </c>
      <c r="J313" s="73">
        <v>7.6</v>
      </c>
    </row>
    <row r="314" spans="1:10">
      <c r="A314" s="15"/>
      <c r="B314" s="15"/>
      <c r="C314" s="16" t="s">
        <v>83</v>
      </c>
      <c r="D314" s="17" t="e">
        <f>#REF!</f>
        <v>#REF!</v>
      </c>
      <c r="E314" s="17" t="e">
        <f>#REF!</f>
        <v>#REF!</v>
      </c>
      <c r="F314" s="68">
        <v>6710</v>
      </c>
      <c r="G314" s="68">
        <v>6710</v>
      </c>
      <c r="H314" s="74">
        <v>100</v>
      </c>
      <c r="I314" s="68">
        <v>88414.76</v>
      </c>
      <c r="J314" s="74">
        <v>7.6</v>
      </c>
    </row>
    <row r="315" spans="1:10" ht="25.5">
      <c r="A315" s="15"/>
      <c r="B315" s="15"/>
      <c r="C315" s="18" t="s">
        <v>84</v>
      </c>
      <c r="D315" s="19">
        <v>89000</v>
      </c>
      <c r="E315" s="19"/>
      <c r="F315" s="69">
        <v>6710</v>
      </c>
      <c r="G315" s="70">
        <v>6710</v>
      </c>
      <c r="H315" s="75">
        <v>100</v>
      </c>
      <c r="I315" s="70">
        <v>13999.76</v>
      </c>
      <c r="J315" s="75">
        <v>47.9</v>
      </c>
    </row>
    <row r="316" spans="1:10" ht="13.5" customHeight="1">
      <c r="A316" s="23"/>
      <c r="B316" s="23"/>
      <c r="C316" s="24" t="s">
        <v>190</v>
      </c>
      <c r="D316" s="19">
        <v>87550</v>
      </c>
      <c r="E316" s="19"/>
      <c r="F316" s="70"/>
      <c r="G316" s="70"/>
      <c r="H316" s="75"/>
      <c r="I316" s="70">
        <v>74415</v>
      </c>
      <c r="J316" s="75"/>
    </row>
    <row r="317" spans="1:10">
      <c r="A317" s="11"/>
      <c r="B317" s="11" t="s">
        <v>59</v>
      </c>
      <c r="C317" s="22" t="s">
        <v>49</v>
      </c>
      <c r="D317" s="13" t="e">
        <f>D318</f>
        <v>#REF!</v>
      </c>
      <c r="E317" s="13" t="e">
        <f>E318</f>
        <v>#REF!</v>
      </c>
      <c r="F317" s="67">
        <v>51897</v>
      </c>
      <c r="G317" s="67">
        <v>51897.4</v>
      </c>
      <c r="H317" s="73">
        <v>100</v>
      </c>
      <c r="I317" s="67">
        <v>28772.55</v>
      </c>
      <c r="J317" s="73">
        <v>180.4</v>
      </c>
    </row>
    <row r="318" spans="1:10">
      <c r="A318" s="15"/>
      <c r="B318" s="15"/>
      <c r="C318" s="16" t="s">
        <v>83</v>
      </c>
      <c r="D318" s="17" t="e">
        <f>#REF!+#REF!</f>
        <v>#REF!</v>
      </c>
      <c r="E318" s="17" t="e">
        <f>#REF!+#REF!</f>
        <v>#REF!</v>
      </c>
      <c r="F318" s="68">
        <v>51897</v>
      </c>
      <c r="G318" s="68">
        <v>51897.4</v>
      </c>
      <c r="H318" s="74">
        <v>100</v>
      </c>
      <c r="I318" s="68">
        <v>28772.55</v>
      </c>
      <c r="J318" s="74">
        <v>180.4</v>
      </c>
    </row>
    <row r="319" spans="1:10" s="45" customFormat="1" ht="16.5" customHeight="1">
      <c r="A319" s="15"/>
      <c r="B319" s="15"/>
      <c r="C319" s="24" t="s">
        <v>206</v>
      </c>
      <c r="D319" s="19"/>
      <c r="E319" s="19"/>
      <c r="F319" s="69">
        <v>700</v>
      </c>
      <c r="G319" s="70">
        <v>700</v>
      </c>
      <c r="H319" s="75">
        <v>100</v>
      </c>
      <c r="I319" s="70">
        <v>434</v>
      </c>
      <c r="J319" s="75">
        <v>161.30000000000001</v>
      </c>
    </row>
    <row r="320" spans="1:10" ht="25.5">
      <c r="A320" s="15"/>
      <c r="B320" s="15"/>
      <c r="C320" s="18" t="s">
        <v>84</v>
      </c>
      <c r="D320" s="19">
        <v>89000</v>
      </c>
      <c r="E320" s="19"/>
      <c r="F320" s="69">
        <v>9414</v>
      </c>
      <c r="G320" s="70">
        <v>9414.4699999999993</v>
      </c>
      <c r="H320" s="75">
        <v>100</v>
      </c>
      <c r="I320" s="70">
        <v>28338.55</v>
      </c>
      <c r="J320" s="75">
        <v>33.200000000000003</v>
      </c>
    </row>
    <row r="321" spans="1:11" ht="27" customHeight="1">
      <c r="A321" s="23"/>
      <c r="B321" s="23"/>
      <c r="C321" s="18" t="s">
        <v>175</v>
      </c>
      <c r="D321" s="19">
        <v>87550</v>
      </c>
      <c r="E321" s="19"/>
      <c r="F321" s="70">
        <v>41783</v>
      </c>
      <c r="G321" s="70">
        <v>41782.93</v>
      </c>
      <c r="H321" s="75">
        <v>100</v>
      </c>
      <c r="I321" s="70"/>
      <c r="J321" s="75"/>
    </row>
    <row r="322" spans="1:11">
      <c r="A322" s="8" t="s">
        <v>11</v>
      </c>
      <c r="B322" s="8"/>
      <c r="C322" s="9" t="s">
        <v>192</v>
      </c>
      <c r="D322" s="10" t="e">
        <f>#REF!+#REF!</f>
        <v>#REF!</v>
      </c>
      <c r="E322" s="10" t="e">
        <f>#REF!+#REF!</f>
        <v>#REF!</v>
      </c>
      <c r="F322" s="66">
        <v>1163633</v>
      </c>
      <c r="G322" s="66">
        <v>992206.1</v>
      </c>
      <c r="H322" s="72">
        <v>85.3</v>
      </c>
      <c r="I322" s="66">
        <v>163560.14000000001</v>
      </c>
      <c r="J322" s="72">
        <v>606.6</v>
      </c>
    </row>
    <row r="323" spans="1:11" s="28" customFormat="1">
      <c r="A323" s="11"/>
      <c r="B323" s="11" t="s">
        <v>12</v>
      </c>
      <c r="C323" s="22" t="s">
        <v>13</v>
      </c>
      <c r="D323" s="13"/>
      <c r="E323" s="13"/>
      <c r="F323" s="67">
        <v>1039690</v>
      </c>
      <c r="G323" s="67">
        <v>869093.54</v>
      </c>
      <c r="H323" s="73">
        <v>83.6</v>
      </c>
      <c r="I323" s="67">
        <v>31040.91</v>
      </c>
      <c r="J323" s="73">
        <v>2799.8</v>
      </c>
      <c r="K323" s="1"/>
    </row>
    <row r="324" spans="1:11" s="28" customFormat="1">
      <c r="A324" s="25"/>
      <c r="B324" s="25"/>
      <c r="C324" s="16" t="s">
        <v>83</v>
      </c>
      <c r="D324" s="26"/>
      <c r="E324" s="26"/>
      <c r="F324" s="68">
        <v>11905</v>
      </c>
      <c r="G324" s="68">
        <v>4781.59</v>
      </c>
      <c r="H324" s="74">
        <v>40.200000000000003</v>
      </c>
      <c r="I324" s="68">
        <v>16109.34</v>
      </c>
      <c r="J324" s="74">
        <v>29.7</v>
      </c>
      <c r="K324" s="1"/>
    </row>
    <row r="325" spans="1:11" s="45" customFormat="1" ht="16.5" customHeight="1">
      <c r="A325" s="15"/>
      <c r="B325" s="15"/>
      <c r="C325" s="24" t="s">
        <v>86</v>
      </c>
      <c r="D325" s="19"/>
      <c r="E325" s="19"/>
      <c r="F325" s="69">
        <v>450</v>
      </c>
      <c r="G325" s="70">
        <v>450</v>
      </c>
      <c r="H325" s="75">
        <v>100</v>
      </c>
      <c r="I325" s="70"/>
      <c r="J325" s="75"/>
    </row>
    <row r="326" spans="1:11" ht="25.5">
      <c r="A326" s="15"/>
      <c r="B326" s="15"/>
      <c r="C326" s="18" t="s">
        <v>84</v>
      </c>
      <c r="D326" s="19">
        <v>89000</v>
      </c>
      <c r="E326" s="19"/>
      <c r="F326" s="69">
        <v>11455</v>
      </c>
      <c r="G326" s="70">
        <v>4331.59</v>
      </c>
      <c r="H326" s="75">
        <v>37.799999999999997</v>
      </c>
      <c r="I326" s="70">
        <v>16109.34</v>
      </c>
      <c r="J326" s="75">
        <v>26.9</v>
      </c>
    </row>
    <row r="327" spans="1:11" ht="14.25" customHeight="1">
      <c r="A327" s="23"/>
      <c r="B327" s="23"/>
      <c r="C327" s="16" t="s">
        <v>88</v>
      </c>
      <c r="D327" s="17">
        <v>3420000</v>
      </c>
      <c r="E327" s="17"/>
      <c r="F327" s="71">
        <v>1027785</v>
      </c>
      <c r="G327" s="71">
        <v>864311.95</v>
      </c>
      <c r="H327" s="74">
        <v>84.1</v>
      </c>
      <c r="I327" s="71">
        <v>14931.57</v>
      </c>
      <c r="J327" s="74">
        <v>5788.5</v>
      </c>
    </row>
    <row r="328" spans="1:11">
      <c r="A328" s="11"/>
      <c r="B328" s="11" t="s">
        <v>14</v>
      </c>
      <c r="C328" s="22" t="s">
        <v>191</v>
      </c>
      <c r="D328" s="13" t="e">
        <f>D329</f>
        <v>#REF!</v>
      </c>
      <c r="E328" s="13" t="e">
        <f>E329</f>
        <v>#REF!</v>
      </c>
      <c r="F328" s="67">
        <v>123943</v>
      </c>
      <c r="G328" s="67">
        <v>123112.56</v>
      </c>
      <c r="H328" s="73">
        <v>99.3</v>
      </c>
      <c r="I328" s="67">
        <v>132519.23000000001</v>
      </c>
      <c r="J328" s="73">
        <v>92.9</v>
      </c>
    </row>
    <row r="329" spans="1:11">
      <c r="A329" s="15"/>
      <c r="B329" s="15"/>
      <c r="C329" s="16" t="s">
        <v>83</v>
      </c>
      <c r="D329" s="17" t="e">
        <f>#REF!</f>
        <v>#REF!</v>
      </c>
      <c r="E329" s="17" t="e">
        <f>#REF!</f>
        <v>#REF!</v>
      </c>
      <c r="F329" s="68">
        <v>123943</v>
      </c>
      <c r="G329" s="68">
        <v>123112.56</v>
      </c>
      <c r="H329" s="74">
        <v>99.3</v>
      </c>
      <c r="I329" s="68">
        <v>132519.23000000001</v>
      </c>
      <c r="J329" s="74">
        <v>92.9</v>
      </c>
    </row>
    <row r="330" spans="1:11" s="45" customFormat="1" ht="16.5" customHeight="1">
      <c r="A330" s="15"/>
      <c r="B330" s="15"/>
      <c r="C330" s="24" t="s">
        <v>86</v>
      </c>
      <c r="D330" s="19"/>
      <c r="E330" s="19"/>
      <c r="F330" s="69">
        <v>234</v>
      </c>
      <c r="G330" s="70">
        <v>234</v>
      </c>
      <c r="H330" s="75">
        <v>100</v>
      </c>
      <c r="I330" s="70">
        <v>234</v>
      </c>
      <c r="J330" s="75">
        <v>100</v>
      </c>
    </row>
    <row r="331" spans="1:11" ht="25.5">
      <c r="A331" s="15"/>
      <c r="B331" s="15"/>
      <c r="C331" s="18" t="s">
        <v>84</v>
      </c>
      <c r="D331" s="19">
        <v>89000</v>
      </c>
      <c r="E331" s="19"/>
      <c r="F331" s="69">
        <v>3709</v>
      </c>
      <c r="G331" s="70">
        <v>3709.47</v>
      </c>
      <c r="H331" s="75">
        <v>100</v>
      </c>
      <c r="I331" s="70">
        <v>9785.23</v>
      </c>
      <c r="J331" s="75">
        <v>37.9</v>
      </c>
    </row>
    <row r="332" spans="1:11" ht="13.5" customHeight="1" thickBot="1">
      <c r="A332" s="23"/>
      <c r="B332" s="23"/>
      <c r="C332" s="24" t="s">
        <v>87</v>
      </c>
      <c r="D332" s="19">
        <v>87550</v>
      </c>
      <c r="E332" s="19"/>
      <c r="F332" s="70">
        <v>120000</v>
      </c>
      <c r="G332" s="70">
        <v>119169.09</v>
      </c>
      <c r="H332" s="75">
        <v>99.3</v>
      </c>
      <c r="I332" s="70">
        <v>122500</v>
      </c>
      <c r="J332" s="75">
        <v>97.3</v>
      </c>
    </row>
    <row r="333" spans="1:11" ht="16.5" customHeight="1" thickBot="1">
      <c r="A333" s="105" t="s">
        <v>92</v>
      </c>
      <c r="B333" s="106"/>
      <c r="C333" s="107"/>
      <c r="D333" s="48" t="e">
        <f>D5+D14+D33+D57+D70+D84+D138+D167+#REF!+D172+D217+D226+D261+D268+D303+D322</f>
        <v>#REF!</v>
      </c>
      <c r="E333" s="48" t="e">
        <f>E5+E14+E33+E57+E70+E84+E138+E167+#REF!+E172+E217+E226+E261+E268+E303+E322</f>
        <v>#REF!</v>
      </c>
      <c r="F333" s="85">
        <v>21032733.690000001</v>
      </c>
      <c r="G333" s="85">
        <v>20620423.68</v>
      </c>
      <c r="H333" s="97">
        <v>98</v>
      </c>
      <c r="I333" s="85">
        <v>20655551.5</v>
      </c>
      <c r="J333" s="97">
        <v>99.8</v>
      </c>
    </row>
    <row r="334" spans="1:11">
      <c r="A334" s="49"/>
      <c r="B334" s="49"/>
      <c r="C334" s="90" t="s">
        <v>193</v>
      </c>
      <c r="D334" s="49"/>
      <c r="E334" s="49"/>
      <c r="F334" s="86"/>
      <c r="G334" s="86"/>
      <c r="H334" s="98"/>
      <c r="I334" s="86"/>
      <c r="J334" s="98"/>
    </row>
    <row r="335" spans="1:11" ht="15" customHeight="1">
      <c r="A335" s="50"/>
      <c r="B335" s="51"/>
      <c r="C335" s="52" t="s">
        <v>17</v>
      </c>
      <c r="D335" s="53"/>
      <c r="E335" s="53"/>
      <c r="F335" s="87">
        <v>17933170.690000001</v>
      </c>
      <c r="G335" s="87">
        <v>17703253.629999999</v>
      </c>
      <c r="H335" s="99">
        <v>98.7</v>
      </c>
      <c r="I335" s="87">
        <v>17013181.329999998</v>
      </c>
      <c r="J335" s="99">
        <v>104.1</v>
      </c>
    </row>
    <row r="336" spans="1:11" ht="18.75" customHeight="1">
      <c r="A336" s="54"/>
      <c r="B336" s="54"/>
      <c r="C336" s="21" t="s">
        <v>93</v>
      </c>
      <c r="D336" s="17"/>
      <c r="E336" s="17"/>
      <c r="F336" s="88">
        <v>7202921.3600000003</v>
      </c>
      <c r="G336" s="88">
        <v>7142012.4000000004</v>
      </c>
      <c r="H336" s="100">
        <v>99.2</v>
      </c>
      <c r="I336" s="88">
        <v>7225035.5700000003</v>
      </c>
      <c r="J336" s="100">
        <v>98.9</v>
      </c>
      <c r="K336" s="27"/>
    </row>
    <row r="337" spans="1:10" ht="25.5">
      <c r="A337" s="55"/>
      <c r="B337" s="55"/>
      <c r="C337" s="56" t="s">
        <v>94</v>
      </c>
      <c r="D337" s="57"/>
      <c r="E337" s="57"/>
      <c r="F337" s="89">
        <v>4333848.33</v>
      </c>
      <c r="G337" s="89">
        <v>4206828.54</v>
      </c>
      <c r="H337" s="101">
        <v>97.1</v>
      </c>
      <c r="I337" s="89">
        <v>4166197.47</v>
      </c>
      <c r="J337" s="101">
        <v>101</v>
      </c>
    </row>
    <row r="338" spans="1:10">
      <c r="A338" s="55"/>
      <c r="B338" s="55"/>
      <c r="C338" s="18" t="s">
        <v>21</v>
      </c>
      <c r="D338" s="57"/>
      <c r="E338" s="57"/>
      <c r="F338" s="89">
        <v>4737523</v>
      </c>
      <c r="G338" s="89">
        <v>4698717.34</v>
      </c>
      <c r="H338" s="101">
        <v>99.2</v>
      </c>
      <c r="I338" s="89">
        <v>4152070.33</v>
      </c>
      <c r="J338" s="101">
        <v>113.2</v>
      </c>
    </row>
    <row r="339" spans="1:10">
      <c r="A339" s="55"/>
      <c r="B339" s="55"/>
      <c r="C339" s="58" t="s">
        <v>20</v>
      </c>
      <c r="D339" s="57"/>
      <c r="E339" s="57"/>
      <c r="F339" s="89">
        <v>1299466</v>
      </c>
      <c r="G339" s="89">
        <v>1296934.8700000001</v>
      </c>
      <c r="H339" s="101">
        <v>99.8</v>
      </c>
      <c r="I339" s="89">
        <v>1280320.92</v>
      </c>
      <c r="J339" s="101">
        <v>101.3</v>
      </c>
    </row>
    <row r="340" spans="1:10">
      <c r="A340" s="55"/>
      <c r="B340" s="55"/>
      <c r="C340" s="59" t="s">
        <v>19</v>
      </c>
      <c r="D340" s="57"/>
      <c r="E340" s="57"/>
      <c r="F340" s="89">
        <v>150783</v>
      </c>
      <c r="G340" s="89">
        <v>150132.03</v>
      </c>
      <c r="H340" s="101">
        <v>99.6</v>
      </c>
      <c r="I340" s="89">
        <v>91413.23</v>
      </c>
      <c r="J340" s="101">
        <v>164.2</v>
      </c>
    </row>
    <row r="341" spans="1:10" ht="51">
      <c r="A341" s="55"/>
      <c r="B341" s="55"/>
      <c r="C341" s="18" t="s">
        <v>95</v>
      </c>
      <c r="D341" s="57"/>
      <c r="E341" s="57"/>
      <c r="F341" s="89">
        <v>208629</v>
      </c>
      <c r="G341" s="89">
        <v>208628.45</v>
      </c>
      <c r="H341" s="101">
        <v>100</v>
      </c>
      <c r="I341" s="89">
        <v>98143.81</v>
      </c>
      <c r="J341" s="101">
        <v>212.6</v>
      </c>
    </row>
    <row r="342" spans="1:10" ht="12.75" customHeight="1">
      <c r="A342" s="51"/>
      <c r="B342" s="51"/>
      <c r="C342" s="60" t="s">
        <v>18</v>
      </c>
      <c r="D342" s="61"/>
      <c r="E342" s="61"/>
      <c r="F342" s="91">
        <v>3099563</v>
      </c>
      <c r="G342" s="91">
        <v>2917170.05</v>
      </c>
      <c r="H342" s="102">
        <v>94.1</v>
      </c>
      <c r="I342" s="91">
        <v>3642370.17</v>
      </c>
      <c r="J342" s="102">
        <v>80.099999999999994</v>
      </c>
    </row>
    <row r="343" spans="1:10">
      <c r="A343" s="49"/>
      <c r="B343" s="49"/>
      <c r="C343" s="49"/>
      <c r="D343" s="49"/>
      <c r="E343" s="49"/>
      <c r="F343" s="49"/>
      <c r="G343" s="49"/>
      <c r="H343" s="49"/>
    </row>
    <row r="344" spans="1:10" ht="23.25">
      <c r="C344" s="62"/>
      <c r="D344" s="27"/>
      <c r="E344" s="27"/>
      <c r="F344" s="63"/>
      <c r="G344" s="27"/>
      <c r="H344" s="27"/>
    </row>
    <row r="345" spans="1:10" ht="23.25">
      <c r="C345" s="64"/>
      <c r="D345" s="27"/>
      <c r="E345" s="27"/>
      <c r="F345" s="27"/>
      <c r="G345" s="27"/>
      <c r="H345" s="27"/>
    </row>
    <row r="347" spans="1:10">
      <c r="G347" s="49"/>
    </row>
  </sheetData>
  <mergeCells count="2">
    <mergeCell ref="A1:H1"/>
    <mergeCell ref="A333:C333"/>
  </mergeCells>
  <printOptions horizontalCentered="1" verticalCentered="1"/>
  <pageMargins left="0.70866141732283472" right="0.59055118110236227" top="0.74803149606299213" bottom="0.74803149606299213" header="0.31496062992125984" footer="0.31496062992125984"/>
  <pageSetup paperSize="9" firstPageNumber="47" orientation="landscape" useFirstPageNumber="1" horizontalDpi="4294967294" r:id="rId1"/>
  <headerFooter>
    <oddHeader xml:space="preserve">&amp;L 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1 Wydatki</vt:lpstr>
      <vt:lpstr>'1 Wydatki'!Obszar_wydruku</vt:lpstr>
      <vt:lpstr>'1 Wydatki'!Tytuły_wydruku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 </cp:lastModifiedBy>
  <cp:lastPrinted>2011-03-30T12:05:46Z</cp:lastPrinted>
  <dcterms:created xsi:type="dcterms:W3CDTF">2009-10-01T05:59:07Z</dcterms:created>
  <dcterms:modified xsi:type="dcterms:W3CDTF">2011-05-05T11:57:46Z</dcterms:modified>
</cp:coreProperties>
</file>